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qdocs\"/>
    </mc:Choice>
  </mc:AlternateContent>
  <xr:revisionPtr revIDLastSave="0" documentId="13_ncr:1_{A63D2797-6C80-4CD2-807E-1A0FDEF7C885}" xr6:coauthVersionLast="47" xr6:coauthVersionMax="47" xr10:uidLastSave="{00000000-0000-0000-0000-000000000000}"/>
  <workbookProtection workbookAlgorithmName="SHA-512" workbookHashValue="nskpAVP+CIvYPuh1dwKE8Y/5nsvtNYMki6/UbI7RXDCGLfYnNx59Sr0LsNp4YWuULzDL9L9Ao9Jdv/+ey5TLzg==" workbookSaltValue="bfBb6XhbuntcHZn/Vl7VMg==" workbookSpinCount="100000" lockStructure="1"/>
  <bookViews>
    <workbookView xWindow="-108" yWindow="-108" windowWidth="46296" windowHeight="25416" activeTab="2" xr2:uid="{380A5BD3-8E3E-4A3A-81AB-B9FECD5CF93E}"/>
  </bookViews>
  <sheets>
    <sheet name="Sheet4" sheetId="4" r:id="rId1"/>
    <sheet name="Random Number chart" sheetId="1" r:id="rId2"/>
    <sheet name="Random Core table" sheetId="2" r:id="rId3"/>
  </sheets>
  <definedNames>
    <definedName name="A.1" localSheetId="1">'Random Number chart'!$A$3:$A$7</definedName>
    <definedName name="A.2">'Random Number chart'!$C$3:$C$7</definedName>
    <definedName name="A.3">'Random Number chart'!$E$3:$E$7</definedName>
    <definedName name="B.1">'Random Number chart'!$B$3:$B$7</definedName>
    <definedName name="B.2">'Random Number chart'!$D$3:$D$7</definedName>
    <definedName name="B.3">'Random Number chart'!$A$3:$B$7</definedName>
    <definedName name="_xlnm.Print_Area" localSheetId="2">'Random Core table'!$A$1:$N$48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2" l="1"/>
  <c r="G36" i="2"/>
  <c r="D37" i="2"/>
  <c r="D36" i="2"/>
  <c r="D34" i="2"/>
  <c r="D35" i="2" s="1"/>
  <c r="H35" i="2"/>
  <c r="H36" i="2"/>
  <c r="H37" i="2"/>
  <c r="H34" i="2"/>
  <c r="J35" i="2"/>
  <c r="J36" i="2"/>
  <c r="J37" i="2"/>
  <c r="J34" i="2"/>
  <c r="I34" i="2"/>
  <c r="K34" i="2" s="1"/>
  <c r="I35" i="2"/>
  <c r="K35" i="2" s="1"/>
  <c r="I37" i="2"/>
  <c r="K37" i="2" s="1"/>
  <c r="I36" i="2"/>
  <c r="K36" i="2" s="1"/>
  <c r="D4" i="2"/>
  <c r="E4" i="2" s="1"/>
  <c r="D5" i="2" s="1"/>
  <c r="E5" i="2" s="1"/>
  <c r="D14" i="2"/>
  <c r="D15" i="2"/>
  <c r="H4" i="2"/>
  <c r="D39" i="2" s="1"/>
  <c r="E40" i="2" s="1" a="1"/>
  <c r="E40" i="2" s="1"/>
  <c r="A147" i="4"/>
  <c r="A152" i="4" s="1"/>
  <c r="A157" i="4" s="1"/>
  <c r="A162" i="4" s="1"/>
  <c r="A167" i="4" s="1"/>
  <c r="A172" i="4" s="1"/>
  <c r="A148" i="4"/>
  <c r="A153" i="4" s="1"/>
  <c r="A158" i="4" s="1"/>
  <c r="A163" i="4" s="1"/>
  <c r="A168" i="4" s="1"/>
  <c r="A173" i="4" s="1"/>
  <c r="A149" i="4"/>
  <c r="A154" i="4" s="1"/>
  <c r="A159" i="4" s="1"/>
  <c r="A164" i="4" s="1"/>
  <c r="A169" i="4" s="1"/>
  <c r="A174" i="4" s="1"/>
  <c r="A150" i="4"/>
  <c r="A155" i="4" s="1"/>
  <c r="A160" i="4" s="1"/>
  <c r="A165" i="4" s="1"/>
  <c r="A170" i="4" s="1"/>
  <c r="A175" i="4" s="1"/>
  <c r="A151" i="4"/>
  <c r="A156" i="4"/>
  <c r="A161" i="4"/>
  <c r="A166" i="4" s="1"/>
  <c r="A171" i="4" s="1"/>
  <c r="A176" i="4" s="1"/>
  <c r="A53" i="4"/>
  <c r="A54" i="4"/>
  <c r="A55" i="4"/>
  <c r="A56" i="4"/>
  <c r="A57" i="4"/>
  <c r="A58" i="4"/>
  <c r="A59" i="4"/>
  <c r="A64" i="4" s="1"/>
  <c r="A69" i="4" s="1"/>
  <c r="A74" i="4" s="1"/>
  <c r="A79" i="4" s="1"/>
  <c r="A84" i="4" s="1"/>
  <c r="A89" i="4" s="1"/>
  <c r="A94" i="4" s="1"/>
  <c r="A99" i="4" s="1"/>
  <c r="A104" i="4" s="1"/>
  <c r="A109" i="4" s="1"/>
  <c r="A114" i="4" s="1"/>
  <c r="A119" i="4" s="1"/>
  <c r="A124" i="4" s="1"/>
  <c r="A129" i="4" s="1"/>
  <c r="A134" i="4" s="1"/>
  <c r="A139" i="4" s="1"/>
  <c r="A144" i="4" s="1"/>
  <c r="A60" i="4"/>
  <c r="A65" i="4" s="1"/>
  <c r="A70" i="4" s="1"/>
  <c r="A75" i="4" s="1"/>
  <c r="A80" i="4" s="1"/>
  <c r="A85" i="4" s="1"/>
  <c r="A90" i="4" s="1"/>
  <c r="A95" i="4" s="1"/>
  <c r="A100" i="4" s="1"/>
  <c r="A105" i="4" s="1"/>
  <c r="A110" i="4" s="1"/>
  <c r="A115" i="4" s="1"/>
  <c r="A120" i="4" s="1"/>
  <c r="A125" i="4" s="1"/>
  <c r="A130" i="4" s="1"/>
  <c r="A135" i="4" s="1"/>
  <c r="A140" i="4" s="1"/>
  <c r="A145" i="4" s="1"/>
  <c r="A61" i="4"/>
  <c r="A62" i="4"/>
  <c r="A63" i="4"/>
  <c r="A66" i="4"/>
  <c r="A71" i="4" s="1"/>
  <c r="A76" i="4" s="1"/>
  <c r="A81" i="4" s="1"/>
  <c r="A86" i="4" s="1"/>
  <c r="A91" i="4" s="1"/>
  <c r="A96" i="4" s="1"/>
  <c r="A101" i="4" s="1"/>
  <c r="A106" i="4" s="1"/>
  <c r="A111" i="4" s="1"/>
  <c r="A116" i="4" s="1"/>
  <c r="A121" i="4" s="1"/>
  <c r="A126" i="4" s="1"/>
  <c r="A131" i="4" s="1"/>
  <c r="A136" i="4" s="1"/>
  <c r="A141" i="4" s="1"/>
  <c r="A146" i="4" s="1"/>
  <c r="A67" i="4"/>
  <c r="A72" i="4" s="1"/>
  <c r="A77" i="4" s="1"/>
  <c r="A82" i="4" s="1"/>
  <c r="A87" i="4" s="1"/>
  <c r="A92" i="4" s="1"/>
  <c r="A97" i="4" s="1"/>
  <c r="A102" i="4" s="1"/>
  <c r="A107" i="4" s="1"/>
  <c r="A112" i="4" s="1"/>
  <c r="A117" i="4" s="1"/>
  <c r="A122" i="4" s="1"/>
  <c r="A127" i="4" s="1"/>
  <c r="A132" i="4" s="1"/>
  <c r="A137" i="4" s="1"/>
  <c r="A142" i="4" s="1"/>
  <c r="A68" i="4"/>
  <c r="A73" i="4"/>
  <c r="A78" i="4"/>
  <c r="A83" i="4"/>
  <c r="A88" i="4" s="1"/>
  <c r="A93" i="4" s="1"/>
  <c r="A98" i="4" s="1"/>
  <c r="A103" i="4" s="1"/>
  <c r="A108" i="4" s="1"/>
  <c r="A113" i="4" s="1"/>
  <c r="A118" i="4" s="1"/>
  <c r="A123" i="4" s="1"/>
  <c r="A128" i="4" s="1"/>
  <c r="A133" i="4" s="1"/>
  <c r="A138" i="4" s="1"/>
  <c r="A143" i="4" s="1"/>
  <c r="A52" i="4"/>
  <c r="L37" i="2" l="1"/>
  <c r="L36" i="2"/>
  <c r="H5" i="2"/>
  <c r="F4" i="2"/>
  <c r="G4" i="2" s="1"/>
  <c r="G34" i="2" s="1"/>
  <c r="L34" i="2" s="1"/>
  <c r="D6" i="2"/>
  <c r="E6" i="2" s="1"/>
  <c r="D40" i="2" a="1"/>
  <c r="D40" i="2" s="1"/>
  <c r="I5" i="2" s="1"/>
  <c r="K5" i="2" s="1"/>
  <c r="I4" i="2" l="1"/>
  <c r="I8" i="2"/>
  <c r="K8" i="2" s="1"/>
  <c r="I7" i="2"/>
  <c r="K7" i="2" s="1"/>
  <c r="I6" i="2"/>
  <c r="K6" i="2" s="1"/>
  <c r="H6" i="2"/>
  <c r="J4" i="2" l="1"/>
  <c r="L4" i="2" s="1"/>
  <c r="K4" i="2"/>
  <c r="J6" i="2"/>
  <c r="D7" i="2" l="1"/>
  <c r="E7" i="2" s="1"/>
  <c r="F5" i="2"/>
  <c r="H7" i="2" l="1"/>
  <c r="D8" i="2"/>
  <c r="E8" i="2" s="1"/>
  <c r="J7" i="2"/>
  <c r="G5" i="2"/>
  <c r="G35" i="2" s="1"/>
  <c r="L35" i="2" s="1"/>
  <c r="F6" i="2"/>
  <c r="H8" i="2" l="1"/>
  <c r="J8" i="2"/>
  <c r="G6" i="2"/>
  <c r="L6" i="2" s="1"/>
  <c r="F7" i="2"/>
  <c r="G7" i="2" l="1"/>
  <c r="L7" i="2" s="1"/>
  <c r="E34" i="2" l="1"/>
  <c r="F34" i="2" s="1"/>
  <c r="E35" i="2"/>
  <c r="F35" i="2" s="1"/>
  <c r="D9" i="2"/>
  <c r="E9" i="2" s="1"/>
  <c r="F8" i="2"/>
  <c r="H9" i="2" l="1"/>
  <c r="F39" i="2" s="1"/>
  <c r="G8" i="2"/>
  <c r="L8" i="2" s="1"/>
  <c r="F40" i="2" l="1" a="1"/>
  <c r="F40" i="2" s="1"/>
  <c r="G40" i="2" a="1"/>
  <c r="G40" i="2" s="1"/>
  <c r="D10" i="2"/>
  <c r="E10" i="2" s="1"/>
  <c r="F9" i="2"/>
  <c r="J5" i="2" l="1"/>
  <c r="I13" i="2"/>
  <c r="K13" i="2" s="1"/>
  <c r="I11" i="2"/>
  <c r="K11" i="2" s="1"/>
  <c r="I12" i="2"/>
  <c r="K12" i="2" s="1"/>
  <c r="I10" i="2"/>
  <c r="K10" i="2" s="1"/>
  <c r="I9" i="2"/>
  <c r="K9" i="2" s="1"/>
  <c r="G9" i="2"/>
  <c r="H10" i="2"/>
  <c r="J9" i="2" l="1"/>
  <c r="L9" i="2" s="1"/>
  <c r="J10" i="2"/>
  <c r="J12" i="2"/>
  <c r="J11" i="2"/>
  <c r="J13" i="2"/>
  <c r="L5" i="2"/>
  <c r="D11" i="2"/>
  <c r="E11" i="2" s="1"/>
  <c r="F10" i="2"/>
  <c r="G10" i="2" l="1"/>
  <c r="L10" i="2" s="1"/>
  <c r="H11" i="2"/>
  <c r="D12" i="2" l="1"/>
  <c r="E12" i="2" s="1"/>
  <c r="F11" i="2"/>
  <c r="G11" i="2" l="1"/>
  <c r="L11" i="2" s="1"/>
  <c r="H12" i="2"/>
  <c r="D13" i="2" l="1"/>
  <c r="E13" i="2" s="1"/>
  <c r="F12" i="2"/>
  <c r="E36" i="2" l="1"/>
  <c r="G12" i="2"/>
  <c r="L12" i="2" s="1"/>
  <c r="H13" i="2"/>
  <c r="F13" i="2" l="1"/>
  <c r="G13" i="2" s="1"/>
  <c r="L13" i="2" s="1"/>
  <c r="E37" i="2" l="1"/>
  <c r="F37" i="2" s="1"/>
  <c r="F3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<sst xmlns="http://schemas.openxmlformats.org/spreadsheetml/2006/main" count="56" uniqueCount="34">
  <si>
    <t>A</t>
  </si>
  <si>
    <t>B</t>
  </si>
  <si>
    <t>Random Number Table</t>
  </si>
  <si>
    <t>Width</t>
  </si>
  <si>
    <t>Beg Sta</t>
  </si>
  <si>
    <t>End Sta</t>
  </si>
  <si>
    <t>Length</t>
  </si>
  <si>
    <t>Block 1-35</t>
  </si>
  <si>
    <t>Test Quantity</t>
  </si>
  <si>
    <t>L</t>
  </si>
  <si>
    <t>Project:</t>
  </si>
  <si>
    <t>BLOCK</t>
  </si>
  <si>
    <t>Random L</t>
  </si>
  <si>
    <t>Random W</t>
  </si>
  <si>
    <t>NDOT T335 Random Table</t>
  </si>
  <si>
    <t>From</t>
  </si>
  <si>
    <t>Left or right</t>
  </si>
  <si>
    <t>EOP</t>
  </si>
  <si>
    <t>R</t>
  </si>
  <si>
    <t>* Max 10 lines</t>
  </si>
  <si>
    <t>CenterLine</t>
  </si>
  <si>
    <t>Bid #</t>
  </si>
  <si>
    <t>Pave Date:</t>
  </si>
  <si>
    <t>Lat</t>
  </si>
  <si>
    <t>Long</t>
  </si>
  <si>
    <t>** Adjusted to 2-ft from edge if within 1-ft of EOP/Joint</t>
  </si>
  <si>
    <t>*** Caclulated to the nearest whole number</t>
  </si>
  <si>
    <t>Sample (L)***</t>
  </si>
  <si>
    <t>**Sample (W)***</t>
  </si>
  <si>
    <t>Start Station</t>
  </si>
  <si>
    <t>Lot (Street/Station to Station)*</t>
  </si>
  <si>
    <t>Random Sample (2-per 5 sublot)</t>
  </si>
  <si>
    <t>Note: for variation of random 2 of sublot 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</si>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</sst>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+00"/>
    <numFmt numFmtId="165" formatCode="0&quot;-ft&quot;"/>
    <numFmt numFmtId="168" formatCode="0.000"/>
  </numFmts>
  <fonts count="6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4" borderId="20" xfId="0" applyFont="1" applyFill="1" applyBorder="1" applyAlignment="1" applyProtection="1">
      <protection locked="0"/>
    </xf>
    <xf numFmtId="0" fontId="3" fillId="4" borderId="10" xfId="0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164" fontId="2" fillId="5" borderId="1" xfId="0" applyNumberFormat="1" applyFont="1" applyFill="1" applyBorder="1" applyAlignment="1" applyProtection="1">
      <alignment horizontal="center"/>
    </xf>
    <xf numFmtId="165" fontId="2" fillId="5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164" fontId="4" fillId="6" borderId="1" xfId="0" applyNumberFormat="1" applyFont="1" applyFill="1" applyBorder="1" applyAlignment="1" applyProtection="1">
      <alignment horizontal="center"/>
    </xf>
    <xf numFmtId="165" fontId="4" fillId="6" borderId="1" xfId="0" applyNumberFormat="1" applyFont="1" applyFill="1" applyBorder="1" applyAlignment="1" applyProtection="1">
      <alignment horizontal="center"/>
    </xf>
    <xf numFmtId="0" fontId="3" fillId="7" borderId="1" xfId="0" applyFont="1" applyFill="1" applyBorder="1" applyProtection="1"/>
    <xf numFmtId="0" fontId="2" fillId="7" borderId="1" xfId="0" applyFont="1" applyFill="1" applyBorder="1" applyProtection="1"/>
    <xf numFmtId="0" fontId="2" fillId="7" borderId="1" xfId="0" applyFont="1" applyFill="1" applyBorder="1" applyAlignment="1" applyProtection="1">
      <alignment horizontal="center" wrapText="1"/>
    </xf>
    <xf numFmtId="0" fontId="3" fillId="7" borderId="1" xfId="0" applyFont="1" applyFill="1" applyBorder="1" applyAlignment="1" applyProtection="1">
      <alignment horizontal="righ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7" borderId="17" xfId="0" applyFont="1" applyFill="1" applyBorder="1" applyAlignment="1" applyProtection="1">
      <alignment horizontal="center"/>
    </xf>
    <xf numFmtId="0" fontId="4" fillId="7" borderId="10" xfId="0" applyFont="1" applyFill="1" applyBorder="1" applyAlignment="1" applyProtection="1">
      <alignment horizontal="center"/>
    </xf>
    <xf numFmtId="164" fontId="3" fillId="3" borderId="16" xfId="0" applyNumberFormat="1" applyFont="1" applyFill="1" applyBorder="1" applyAlignment="1" applyProtection="1">
      <alignment horizontal="center"/>
      <protection locked="0"/>
    </xf>
    <xf numFmtId="164" fontId="3" fillId="3" borderId="1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</xf>
    <xf numFmtId="0" fontId="1" fillId="7" borderId="21" xfId="0" applyFont="1" applyFill="1" applyBorder="1" applyAlignment="1" applyProtection="1">
      <alignment horizontal="center"/>
    </xf>
    <xf numFmtId="0" fontId="1" fillId="7" borderId="13" xfId="0" applyFont="1" applyFill="1" applyBorder="1" applyAlignment="1" applyProtection="1">
      <alignment horizontal="center"/>
    </xf>
    <xf numFmtId="0" fontId="3" fillId="7" borderId="1" xfId="0" applyFont="1" applyFill="1" applyBorder="1" applyAlignment="1" applyProtection="1">
      <alignment horizontal="right"/>
    </xf>
    <xf numFmtId="0" fontId="3" fillId="4" borderId="20" xfId="0" applyFon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/>
    <xf numFmtId="0" fontId="2" fillId="0" borderId="0" xfId="0" applyFont="1" applyFill="1" applyBorder="1" applyProtection="1"/>
    <xf numFmtId="0" fontId="2" fillId="0" borderId="1" xfId="0" applyFont="1" applyFill="1" applyBorder="1" applyProtection="1"/>
    <xf numFmtId="0" fontId="4" fillId="2" borderId="13" xfId="0" applyFont="1" applyFill="1" applyBorder="1" applyAlignment="1" applyProtection="1">
      <alignment horizontal="center"/>
    </xf>
    <xf numFmtId="164" fontId="2" fillId="5" borderId="1" xfId="0" applyNumberFormat="1" applyFont="1" applyFill="1" applyBorder="1" applyProtection="1">
      <protection locked="0"/>
    </xf>
    <xf numFmtId="165" fontId="2" fillId="5" borderId="1" xfId="0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/>
    </xf>
    <xf numFmtId="168" fontId="2" fillId="5" borderId="1" xfId="0" applyNumberFormat="1" applyFont="1" applyFill="1" applyBorder="1" applyAlignment="1" applyProtection="1"/>
    <xf numFmtId="0" fontId="2" fillId="0" borderId="0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protection locked="0"/>
    </xf>
  </cellXfs>
  <cellStyles count="1">
    <cellStyle name="Normal" xfId="0" builtinId="0"/>
  </cellStyles>
  <dxfs count="8"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  <dxf>
      <font>
        <color theme="3" tint="0.89996032593768116"/>
      </font>
    </dxf>
    <dxf>
      <font>
        <color theme="0"/>
      </font>
    </dxf>
    <dxf>
      <font>
        <color theme="7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2A34-21CC-40F2-866B-D0F20FB5F95F}">
  <dimension ref="A1:C176"/>
  <sheetViews>
    <sheetView workbookViewId="0">
      <selection activeCell="E47" sqref="E47"/>
    </sheetView>
  </sheetViews>
  <sheetFormatPr defaultRowHeight="14.4" x14ac:dyDescent="0.3"/>
  <sheetData>
    <row r="1" spans="1:3" x14ac:dyDescent="0.3">
      <c r="A1" s="3" t="s">
        <v>11</v>
      </c>
      <c r="B1" s="4" t="s">
        <v>0</v>
      </c>
      <c r="C1" s="5" t="s">
        <v>1</v>
      </c>
    </row>
    <row r="2" spans="1:3" x14ac:dyDescent="0.3">
      <c r="A2" s="1">
        <v>1</v>
      </c>
      <c r="B2" s="7">
        <v>0.57599999999999996</v>
      </c>
      <c r="C2" s="8">
        <v>0.73</v>
      </c>
    </row>
    <row r="3" spans="1:3" x14ac:dyDescent="0.3">
      <c r="A3" s="1">
        <v>1</v>
      </c>
      <c r="B3" s="7">
        <v>0.89200000000000002</v>
      </c>
      <c r="C3" s="8">
        <v>0.94799999999999995</v>
      </c>
    </row>
    <row r="4" spans="1:3" x14ac:dyDescent="0.3">
      <c r="A4" s="1">
        <v>1</v>
      </c>
      <c r="B4" s="7">
        <v>0.66900000000000004</v>
      </c>
      <c r="C4" s="8">
        <v>0.72599999999999998</v>
      </c>
    </row>
    <row r="5" spans="1:3" x14ac:dyDescent="0.3">
      <c r="A5" s="1">
        <v>1</v>
      </c>
      <c r="B5" s="7">
        <v>0.60899999999999999</v>
      </c>
      <c r="C5" s="8">
        <v>0.48199999999999998</v>
      </c>
    </row>
    <row r="6" spans="1:3" x14ac:dyDescent="0.3">
      <c r="A6" s="1">
        <v>1</v>
      </c>
      <c r="B6" s="7">
        <v>0.97099999999999997</v>
      </c>
      <c r="C6" s="8">
        <v>0.82399999999999995</v>
      </c>
    </row>
    <row r="7" spans="1:3" x14ac:dyDescent="0.3">
      <c r="A7" s="1">
        <v>2</v>
      </c>
      <c r="B7" s="7">
        <v>0.43</v>
      </c>
      <c r="C7" s="8">
        <v>0.754</v>
      </c>
    </row>
    <row r="8" spans="1:3" x14ac:dyDescent="0.3">
      <c r="A8" s="1">
        <v>2</v>
      </c>
      <c r="B8" s="7">
        <v>0.85799999999999998</v>
      </c>
      <c r="C8" s="8">
        <v>2.5000000000000001E-2</v>
      </c>
    </row>
    <row r="9" spans="1:3" x14ac:dyDescent="0.3">
      <c r="A9" s="1">
        <v>2</v>
      </c>
      <c r="B9" s="7">
        <v>0.501</v>
      </c>
      <c r="C9" s="8">
        <v>0.40200000000000002</v>
      </c>
    </row>
    <row r="10" spans="1:3" x14ac:dyDescent="0.3">
      <c r="A10" s="1">
        <v>2</v>
      </c>
      <c r="B10" s="7">
        <v>0.80900000000000005</v>
      </c>
      <c r="C10" s="8">
        <v>0.14000000000000001</v>
      </c>
    </row>
    <row r="11" spans="1:3" x14ac:dyDescent="0.3">
      <c r="A11" s="1">
        <v>2</v>
      </c>
      <c r="B11" s="7">
        <v>0.90200000000000002</v>
      </c>
      <c r="C11" s="8">
        <v>0.47</v>
      </c>
    </row>
    <row r="12" spans="1:3" x14ac:dyDescent="0.3">
      <c r="A12" s="1">
        <v>3</v>
      </c>
      <c r="B12" s="7">
        <v>0.27100000000000002</v>
      </c>
      <c r="C12" s="8">
        <v>0.87</v>
      </c>
    </row>
    <row r="13" spans="1:3" x14ac:dyDescent="0.3">
      <c r="A13" s="1">
        <v>3</v>
      </c>
      <c r="B13" s="7">
        <v>0.93500000000000005</v>
      </c>
      <c r="C13" s="8">
        <v>0.114</v>
      </c>
    </row>
    <row r="14" spans="1:3" x14ac:dyDescent="0.3">
      <c r="A14" s="1">
        <v>3</v>
      </c>
      <c r="B14" s="7">
        <v>0.23100000000000001</v>
      </c>
      <c r="C14" s="8">
        <v>0.30499999999999999</v>
      </c>
    </row>
    <row r="15" spans="1:3" x14ac:dyDescent="0.3">
      <c r="A15" s="1">
        <v>3</v>
      </c>
      <c r="B15" s="7">
        <v>0.39600000000000002</v>
      </c>
      <c r="C15" s="8">
        <v>2.5000000000000001E-2</v>
      </c>
    </row>
    <row r="16" spans="1:3" x14ac:dyDescent="0.3">
      <c r="A16" s="1">
        <v>3</v>
      </c>
      <c r="B16" s="7">
        <v>0.997</v>
      </c>
      <c r="C16" s="8">
        <v>0.39200000000000002</v>
      </c>
    </row>
    <row r="17" spans="1:3" x14ac:dyDescent="0.3">
      <c r="A17" s="1">
        <v>4</v>
      </c>
      <c r="B17" s="7">
        <v>0.73199999999999998</v>
      </c>
      <c r="C17" s="8">
        <v>0.72099999999999997</v>
      </c>
    </row>
    <row r="18" spans="1:3" x14ac:dyDescent="0.3">
      <c r="A18" s="1">
        <v>4</v>
      </c>
      <c r="B18" s="7">
        <v>0.153</v>
      </c>
      <c r="C18" s="8">
        <v>0.50800000000000001</v>
      </c>
    </row>
    <row r="19" spans="1:3" x14ac:dyDescent="0.3">
      <c r="A19" s="1">
        <v>4</v>
      </c>
      <c r="B19" s="7">
        <v>8.9999999999999993E-3</v>
      </c>
      <c r="C19" s="8">
        <v>0.42</v>
      </c>
    </row>
    <row r="20" spans="1:3" x14ac:dyDescent="0.3">
      <c r="A20" s="1">
        <v>4</v>
      </c>
      <c r="B20" s="7">
        <v>0.93700000000000006</v>
      </c>
      <c r="C20" s="8">
        <v>0.31</v>
      </c>
    </row>
    <row r="21" spans="1:3" x14ac:dyDescent="0.3">
      <c r="A21" s="1">
        <v>4</v>
      </c>
      <c r="B21" s="7">
        <v>0.89200000000000002</v>
      </c>
      <c r="C21" s="8">
        <v>0.95699999999999996</v>
      </c>
    </row>
    <row r="22" spans="1:3" x14ac:dyDescent="0.3">
      <c r="A22" s="1">
        <v>5</v>
      </c>
      <c r="B22" s="7">
        <v>0.998</v>
      </c>
      <c r="C22" s="8">
        <v>0.23899999999999999</v>
      </c>
    </row>
    <row r="23" spans="1:3" x14ac:dyDescent="0.3">
      <c r="A23" s="1">
        <v>5</v>
      </c>
      <c r="B23" s="7">
        <v>0.749</v>
      </c>
      <c r="C23" s="8">
        <v>0.29099999999999998</v>
      </c>
    </row>
    <row r="24" spans="1:3" x14ac:dyDescent="0.3">
      <c r="A24" s="1">
        <v>5</v>
      </c>
      <c r="B24" s="7">
        <v>0.51700000000000002</v>
      </c>
      <c r="C24" s="8">
        <v>0.85799999999999998</v>
      </c>
    </row>
    <row r="25" spans="1:3" x14ac:dyDescent="0.3">
      <c r="A25" s="1">
        <v>5</v>
      </c>
      <c r="B25" s="7">
        <v>0.253</v>
      </c>
      <c r="C25" s="8">
        <v>0.76100000000000001</v>
      </c>
    </row>
    <row r="26" spans="1:3" x14ac:dyDescent="0.3">
      <c r="A26" s="1">
        <v>5</v>
      </c>
      <c r="B26" s="7">
        <v>0.64</v>
      </c>
      <c r="C26" s="8">
        <v>0.46300000000000002</v>
      </c>
    </row>
    <row r="27" spans="1:3" x14ac:dyDescent="0.3">
      <c r="A27" s="1">
        <v>6</v>
      </c>
      <c r="B27" s="7">
        <v>0.53</v>
      </c>
      <c r="C27" s="8">
        <v>0.89900000000000002</v>
      </c>
    </row>
    <row r="28" spans="1:3" x14ac:dyDescent="0.3">
      <c r="A28" s="1">
        <v>6</v>
      </c>
      <c r="B28" s="7">
        <v>0.81</v>
      </c>
      <c r="C28" s="8">
        <v>0.159</v>
      </c>
    </row>
    <row r="29" spans="1:3" x14ac:dyDescent="0.3">
      <c r="A29" s="1">
        <v>6</v>
      </c>
      <c r="B29" s="7">
        <v>8.1000000000000003E-2</v>
      </c>
      <c r="C29" s="8">
        <v>0.27700000000000002</v>
      </c>
    </row>
    <row r="30" spans="1:3" x14ac:dyDescent="0.3">
      <c r="A30" s="1">
        <v>6</v>
      </c>
      <c r="B30" s="7">
        <v>0.98199999999999998</v>
      </c>
      <c r="C30" s="8">
        <v>0.46800000000000003</v>
      </c>
    </row>
    <row r="31" spans="1:3" x14ac:dyDescent="0.3">
      <c r="A31" s="1">
        <v>6</v>
      </c>
      <c r="B31" s="7">
        <v>9.5000000000000001E-2</v>
      </c>
      <c r="C31" s="8">
        <v>0.80100000000000005</v>
      </c>
    </row>
    <row r="32" spans="1:3" x14ac:dyDescent="0.3">
      <c r="A32" s="1">
        <v>7</v>
      </c>
      <c r="B32" s="7">
        <v>0.55400000000000005</v>
      </c>
      <c r="C32" s="8">
        <v>0.627</v>
      </c>
    </row>
    <row r="33" spans="1:3" x14ac:dyDescent="0.3">
      <c r="A33" s="1">
        <v>7</v>
      </c>
      <c r="B33" s="7">
        <v>0.22500000000000001</v>
      </c>
      <c r="C33" s="8">
        <v>0.16300000000000001</v>
      </c>
    </row>
    <row r="34" spans="1:3" x14ac:dyDescent="0.3">
      <c r="A34" s="1">
        <v>7</v>
      </c>
      <c r="B34" s="7">
        <v>3.5000000000000003E-2</v>
      </c>
      <c r="C34" s="8">
        <v>3.9E-2</v>
      </c>
    </row>
    <row r="35" spans="1:3" x14ac:dyDescent="0.3">
      <c r="A35" s="1">
        <v>7</v>
      </c>
      <c r="B35" s="7">
        <v>0.33400000000000002</v>
      </c>
      <c r="C35" s="8">
        <v>0.92100000000000004</v>
      </c>
    </row>
    <row r="36" spans="1:3" x14ac:dyDescent="0.3">
      <c r="A36" s="1">
        <v>7</v>
      </c>
      <c r="B36" s="7">
        <v>0.57599999999999996</v>
      </c>
      <c r="C36" s="8">
        <v>0.41699999999999998</v>
      </c>
    </row>
    <row r="37" spans="1:3" x14ac:dyDescent="0.3">
      <c r="A37" s="1">
        <v>8</v>
      </c>
      <c r="B37" s="7">
        <v>0.42699999999999999</v>
      </c>
      <c r="C37" s="8">
        <v>0.76</v>
      </c>
    </row>
    <row r="38" spans="1:3" x14ac:dyDescent="0.3">
      <c r="A38" s="1">
        <v>8</v>
      </c>
      <c r="B38" s="7">
        <v>0.54900000000000004</v>
      </c>
      <c r="C38" s="8">
        <v>0.40500000000000003</v>
      </c>
    </row>
    <row r="39" spans="1:3" x14ac:dyDescent="0.3">
      <c r="A39" s="1">
        <v>8</v>
      </c>
      <c r="B39" s="7">
        <v>0.86</v>
      </c>
      <c r="C39" s="8">
        <v>0.50700000000000001</v>
      </c>
    </row>
    <row r="40" spans="1:3" x14ac:dyDescent="0.3">
      <c r="A40" s="1">
        <v>8</v>
      </c>
      <c r="B40" s="7">
        <v>0.69</v>
      </c>
      <c r="C40" s="8">
        <v>0.80600000000000005</v>
      </c>
    </row>
    <row r="41" spans="1:3" x14ac:dyDescent="0.3">
      <c r="A41" s="1">
        <v>8</v>
      </c>
      <c r="B41" s="7">
        <v>0.251</v>
      </c>
      <c r="C41" s="8">
        <v>0.88400000000000001</v>
      </c>
    </row>
    <row r="42" spans="1:3" x14ac:dyDescent="0.3">
      <c r="A42" s="1">
        <v>9</v>
      </c>
      <c r="B42" s="7">
        <v>0.47</v>
      </c>
      <c r="C42" s="8">
        <v>0.4</v>
      </c>
    </row>
    <row r="43" spans="1:3" x14ac:dyDescent="0.3">
      <c r="A43" s="1">
        <v>9</v>
      </c>
      <c r="B43" s="7">
        <v>0.28499999999999998</v>
      </c>
      <c r="C43" s="8">
        <v>0.54200000000000004</v>
      </c>
    </row>
    <row r="44" spans="1:3" x14ac:dyDescent="0.3">
      <c r="A44" s="1">
        <v>9</v>
      </c>
      <c r="B44" s="7">
        <v>8.1000000000000003E-2</v>
      </c>
      <c r="C44" s="8">
        <v>0.53800000000000003</v>
      </c>
    </row>
    <row r="45" spans="1:3" x14ac:dyDescent="0.3">
      <c r="A45" s="1">
        <v>9</v>
      </c>
      <c r="B45" s="7">
        <v>0.879</v>
      </c>
      <c r="C45" s="8">
        <v>0.41399999999999998</v>
      </c>
    </row>
    <row r="46" spans="1:3" x14ac:dyDescent="0.3">
      <c r="A46" s="1">
        <v>9</v>
      </c>
      <c r="B46" s="7">
        <v>0.52200000000000002</v>
      </c>
      <c r="C46" s="8">
        <v>0.23499999999999999</v>
      </c>
    </row>
    <row r="47" spans="1:3" x14ac:dyDescent="0.3">
      <c r="A47" s="1">
        <v>10</v>
      </c>
      <c r="B47" s="7">
        <v>0.90400000000000003</v>
      </c>
      <c r="C47" s="8">
        <v>0.99299999999999999</v>
      </c>
    </row>
    <row r="48" spans="1:3" x14ac:dyDescent="0.3">
      <c r="A48" s="1">
        <v>10</v>
      </c>
      <c r="B48" s="7">
        <v>0.23100000000000001</v>
      </c>
      <c r="C48" s="8">
        <v>0.91900000000000004</v>
      </c>
    </row>
    <row r="49" spans="1:3" x14ac:dyDescent="0.3">
      <c r="A49" s="1">
        <v>10</v>
      </c>
      <c r="B49" s="7">
        <v>0.98599999999999999</v>
      </c>
      <c r="C49" s="8">
        <v>0.501</v>
      </c>
    </row>
    <row r="50" spans="1:3" x14ac:dyDescent="0.3">
      <c r="A50" s="1">
        <v>10</v>
      </c>
      <c r="B50" s="7">
        <v>0.106</v>
      </c>
      <c r="C50" s="8">
        <v>3.1E-2</v>
      </c>
    </row>
    <row r="51" spans="1:3" x14ac:dyDescent="0.3">
      <c r="A51" s="1">
        <v>10</v>
      </c>
      <c r="B51" s="7">
        <v>0.39800000000000002</v>
      </c>
      <c r="C51" s="8">
        <v>0.222</v>
      </c>
    </row>
    <row r="52" spans="1:3" x14ac:dyDescent="0.3">
      <c r="A52" s="1">
        <f>A47+1</f>
        <v>11</v>
      </c>
      <c r="B52" s="7">
        <v>0.50900000000000001</v>
      </c>
      <c r="C52" s="8">
        <v>2.5000000000000001E-2</v>
      </c>
    </row>
    <row r="53" spans="1:3" x14ac:dyDescent="0.3">
      <c r="A53" s="1">
        <f t="shared" ref="A53:A116" si="0">A48+1</f>
        <v>11</v>
      </c>
      <c r="B53" s="7">
        <v>0.39100000000000001</v>
      </c>
      <c r="C53" s="8">
        <v>5.8999999999999997E-2</v>
      </c>
    </row>
    <row r="54" spans="1:3" x14ac:dyDescent="0.3">
      <c r="A54" s="1">
        <f t="shared" si="0"/>
        <v>11</v>
      </c>
      <c r="B54" s="7">
        <v>0.16500000000000001</v>
      </c>
      <c r="C54" s="8">
        <v>0.996</v>
      </c>
    </row>
    <row r="55" spans="1:3" x14ac:dyDescent="0.3">
      <c r="A55" s="1">
        <f t="shared" si="0"/>
        <v>11</v>
      </c>
      <c r="B55" s="7">
        <v>0.47699999999999998</v>
      </c>
      <c r="C55" s="8">
        <v>0.53500000000000003</v>
      </c>
    </row>
    <row r="56" spans="1:3" x14ac:dyDescent="0.3">
      <c r="A56" s="1">
        <f t="shared" si="0"/>
        <v>11</v>
      </c>
      <c r="B56" s="7">
        <v>0.78800000000000003</v>
      </c>
      <c r="C56" s="8">
        <v>0.10100000000000001</v>
      </c>
    </row>
    <row r="57" spans="1:3" x14ac:dyDescent="0.3">
      <c r="A57" s="1">
        <f t="shared" si="0"/>
        <v>12</v>
      </c>
      <c r="B57" s="7">
        <v>0.79400000000000004</v>
      </c>
      <c r="C57" s="8">
        <v>0.85</v>
      </c>
    </row>
    <row r="58" spans="1:3" x14ac:dyDescent="0.3">
      <c r="A58" s="1">
        <f t="shared" si="0"/>
        <v>12</v>
      </c>
      <c r="B58" s="7">
        <v>0.16400000000000001</v>
      </c>
      <c r="C58" s="8">
        <v>0.83799999999999997</v>
      </c>
    </row>
    <row r="59" spans="1:3" x14ac:dyDescent="0.3">
      <c r="A59" s="1">
        <f t="shared" si="0"/>
        <v>12</v>
      </c>
      <c r="B59" s="7">
        <v>0.35599999999999998</v>
      </c>
      <c r="C59" s="8">
        <v>0.375</v>
      </c>
    </row>
    <row r="60" spans="1:3" x14ac:dyDescent="0.3">
      <c r="A60" s="1">
        <f t="shared" si="0"/>
        <v>12</v>
      </c>
      <c r="B60" s="7">
        <v>0.33700000000000002</v>
      </c>
      <c r="C60" s="8">
        <v>0.155</v>
      </c>
    </row>
    <row r="61" spans="1:3" x14ac:dyDescent="0.3">
      <c r="A61" s="1">
        <f t="shared" si="0"/>
        <v>12</v>
      </c>
      <c r="B61" s="7">
        <v>0.434</v>
      </c>
      <c r="C61" s="8">
        <v>0.63800000000000001</v>
      </c>
    </row>
    <row r="62" spans="1:3" x14ac:dyDescent="0.3">
      <c r="A62" s="1">
        <f t="shared" si="0"/>
        <v>13</v>
      </c>
      <c r="B62" s="7">
        <v>0.91700000000000004</v>
      </c>
      <c r="C62" s="8">
        <v>0.88700000000000001</v>
      </c>
    </row>
    <row r="63" spans="1:3" x14ac:dyDescent="0.3">
      <c r="A63" s="1">
        <f t="shared" si="0"/>
        <v>13</v>
      </c>
      <c r="B63" s="7">
        <v>0.28899999999999998</v>
      </c>
      <c r="C63" s="8">
        <v>0.16900000000000001</v>
      </c>
    </row>
    <row r="64" spans="1:3" x14ac:dyDescent="0.3">
      <c r="A64" s="1">
        <f t="shared" si="0"/>
        <v>13</v>
      </c>
      <c r="B64" s="7">
        <v>0.65400000000000003</v>
      </c>
      <c r="C64" s="8">
        <v>0.93899999999999995</v>
      </c>
    </row>
    <row r="65" spans="1:3" x14ac:dyDescent="0.3">
      <c r="A65" s="1">
        <f t="shared" si="0"/>
        <v>13</v>
      </c>
      <c r="B65" s="7">
        <v>0.76700000000000002</v>
      </c>
      <c r="C65" s="8">
        <v>0.187</v>
      </c>
    </row>
    <row r="66" spans="1:3" x14ac:dyDescent="0.3">
      <c r="A66" s="1">
        <f t="shared" si="0"/>
        <v>13</v>
      </c>
      <c r="B66" s="7">
        <v>2.1000000000000001E-2</v>
      </c>
      <c r="C66" s="8">
        <v>0.89400000000000002</v>
      </c>
    </row>
    <row r="67" spans="1:3" x14ac:dyDescent="0.3">
      <c r="A67" s="1">
        <f t="shared" si="0"/>
        <v>14</v>
      </c>
      <c r="B67" s="7">
        <v>0.751</v>
      </c>
      <c r="C67" s="8">
        <v>0.60799999999999998</v>
      </c>
    </row>
    <row r="68" spans="1:3" x14ac:dyDescent="0.3">
      <c r="A68" s="1">
        <f t="shared" si="0"/>
        <v>14</v>
      </c>
      <c r="B68" s="7">
        <v>0.56899999999999995</v>
      </c>
      <c r="C68" s="8">
        <v>0.97699999999999998</v>
      </c>
    </row>
    <row r="69" spans="1:3" x14ac:dyDescent="0.3">
      <c r="A69" s="1">
        <f t="shared" si="0"/>
        <v>14</v>
      </c>
      <c r="B69" s="7">
        <v>0.81499999999999995</v>
      </c>
      <c r="C69" s="8">
        <v>0.59199999999999997</v>
      </c>
    </row>
    <row r="70" spans="1:3" x14ac:dyDescent="0.3">
      <c r="A70" s="1">
        <f t="shared" si="0"/>
        <v>14</v>
      </c>
      <c r="B70" s="7">
        <v>0.57899999999999996</v>
      </c>
      <c r="C70" s="8">
        <v>0.78700000000000003</v>
      </c>
    </row>
    <row r="71" spans="1:3" x14ac:dyDescent="0.3">
      <c r="A71" s="1">
        <f t="shared" si="0"/>
        <v>14</v>
      </c>
      <c r="B71" s="7">
        <v>0.32400000000000001</v>
      </c>
      <c r="C71" s="8">
        <v>0.871</v>
      </c>
    </row>
    <row r="72" spans="1:3" x14ac:dyDescent="0.3">
      <c r="A72" s="1">
        <f t="shared" si="0"/>
        <v>15</v>
      </c>
      <c r="B72" s="7">
        <v>0.69799999999999995</v>
      </c>
      <c r="C72" s="8">
        <v>0.68300000000000005</v>
      </c>
    </row>
    <row r="73" spans="1:3" x14ac:dyDescent="0.3">
      <c r="A73" s="1">
        <f t="shared" si="0"/>
        <v>15</v>
      </c>
      <c r="B73" s="7">
        <v>0.79600000000000004</v>
      </c>
      <c r="C73" s="8">
        <v>0.996</v>
      </c>
    </row>
    <row r="74" spans="1:3" x14ac:dyDescent="0.3">
      <c r="A74" s="1">
        <f t="shared" si="0"/>
        <v>15</v>
      </c>
      <c r="B74" s="7">
        <v>0.34799999999999998</v>
      </c>
      <c r="C74" s="8">
        <v>0.74299999999999999</v>
      </c>
    </row>
    <row r="75" spans="1:3" x14ac:dyDescent="0.3">
      <c r="A75" s="1">
        <f t="shared" si="0"/>
        <v>15</v>
      </c>
      <c r="B75" s="7">
        <v>0.35799999999999998</v>
      </c>
      <c r="C75" s="8">
        <v>0.59499999999999997</v>
      </c>
    </row>
    <row r="76" spans="1:3" x14ac:dyDescent="0.3">
      <c r="A76" s="1">
        <f t="shared" si="0"/>
        <v>15</v>
      </c>
      <c r="B76" s="7">
        <v>0.69799999999999995</v>
      </c>
      <c r="C76" s="8">
        <v>0.53900000000000003</v>
      </c>
    </row>
    <row r="77" spans="1:3" x14ac:dyDescent="0.3">
      <c r="A77" s="1">
        <f t="shared" si="0"/>
        <v>16</v>
      </c>
      <c r="B77" s="7">
        <v>0.56599999999999995</v>
      </c>
      <c r="C77" s="8">
        <v>0.81499999999999995</v>
      </c>
    </row>
    <row r="78" spans="1:3" x14ac:dyDescent="0.3">
      <c r="A78" s="1">
        <f t="shared" si="0"/>
        <v>16</v>
      </c>
      <c r="B78" s="7">
        <v>0.90100000000000002</v>
      </c>
      <c r="C78" s="8">
        <v>0.34200000000000003</v>
      </c>
    </row>
    <row r="79" spans="1:3" x14ac:dyDescent="0.3">
      <c r="A79" s="1">
        <f t="shared" si="0"/>
        <v>16</v>
      </c>
      <c r="B79" s="7">
        <v>0.47</v>
      </c>
      <c r="C79" s="8">
        <v>0.68200000000000005</v>
      </c>
    </row>
    <row r="80" spans="1:3" x14ac:dyDescent="0.3">
      <c r="A80" s="1">
        <f t="shared" si="0"/>
        <v>16</v>
      </c>
      <c r="B80" s="7">
        <v>6.8000000000000005E-2</v>
      </c>
      <c r="C80" s="8">
        <v>0.24199999999999999</v>
      </c>
    </row>
    <row r="81" spans="1:3" x14ac:dyDescent="0.3">
      <c r="A81" s="1">
        <f t="shared" si="0"/>
        <v>16</v>
      </c>
      <c r="B81" s="7">
        <v>0.874</v>
      </c>
      <c r="C81" s="8">
        <v>0.42</v>
      </c>
    </row>
    <row r="82" spans="1:3" x14ac:dyDescent="0.3">
      <c r="A82" s="1">
        <f t="shared" si="0"/>
        <v>17</v>
      </c>
      <c r="B82" s="7">
        <v>0.622</v>
      </c>
      <c r="C82" s="8">
        <v>0.54800000000000004</v>
      </c>
    </row>
    <row r="83" spans="1:3" x14ac:dyDescent="0.3">
      <c r="A83" s="1">
        <f t="shared" si="0"/>
        <v>17</v>
      </c>
      <c r="B83" s="7">
        <v>0.873</v>
      </c>
      <c r="C83" s="8">
        <v>0.96399999999999997</v>
      </c>
    </row>
    <row r="84" spans="1:3" x14ac:dyDescent="0.3">
      <c r="A84" s="1">
        <f t="shared" si="0"/>
        <v>17</v>
      </c>
      <c r="B84" s="7">
        <v>0.41199999999999998</v>
      </c>
      <c r="C84" s="8">
        <v>6.4000000000000001E-2</v>
      </c>
    </row>
    <row r="85" spans="1:3" x14ac:dyDescent="0.3">
      <c r="A85" s="1">
        <f t="shared" si="0"/>
        <v>17</v>
      </c>
      <c r="B85" s="7">
        <v>0.66700000000000004</v>
      </c>
      <c r="C85" s="8">
        <v>0.35599999999999998</v>
      </c>
    </row>
    <row r="86" spans="1:3" x14ac:dyDescent="0.3">
      <c r="A86" s="1">
        <f t="shared" si="0"/>
        <v>17</v>
      </c>
      <c r="B86" s="7">
        <v>0.127</v>
      </c>
      <c r="C86" s="8">
        <v>0.38400000000000001</v>
      </c>
    </row>
    <row r="87" spans="1:3" x14ac:dyDescent="0.3">
      <c r="A87" s="1">
        <f t="shared" si="0"/>
        <v>18</v>
      </c>
      <c r="B87" s="7">
        <v>0.94699999999999995</v>
      </c>
      <c r="C87" s="8">
        <v>0.16900000000000001</v>
      </c>
    </row>
    <row r="88" spans="1:3" x14ac:dyDescent="0.3">
      <c r="A88" s="1">
        <f t="shared" si="0"/>
        <v>18</v>
      </c>
      <c r="B88" s="7">
        <v>0.94199999999999995</v>
      </c>
      <c r="C88" s="8">
        <v>0.98499999999999999</v>
      </c>
    </row>
    <row r="89" spans="1:3" x14ac:dyDescent="0.3">
      <c r="A89" s="1">
        <f t="shared" si="0"/>
        <v>18</v>
      </c>
      <c r="B89" s="7">
        <v>0.15</v>
      </c>
      <c r="C89" s="8">
        <v>0.96199999999999997</v>
      </c>
    </row>
    <row r="90" spans="1:3" x14ac:dyDescent="0.3">
      <c r="A90" s="1">
        <f t="shared" si="0"/>
        <v>18</v>
      </c>
      <c r="B90" s="7">
        <v>0.19500000000000001</v>
      </c>
      <c r="C90" s="8">
        <v>0.313</v>
      </c>
    </row>
    <row r="91" spans="1:3" x14ac:dyDescent="0.3">
      <c r="A91" s="1">
        <f t="shared" si="0"/>
        <v>18</v>
      </c>
      <c r="B91" s="7">
        <v>0.44800000000000001</v>
      </c>
      <c r="C91" s="8">
        <v>0.215</v>
      </c>
    </row>
    <row r="92" spans="1:3" x14ac:dyDescent="0.3">
      <c r="A92" s="1">
        <f t="shared" si="0"/>
        <v>19</v>
      </c>
      <c r="B92" s="7">
        <v>0.317</v>
      </c>
      <c r="C92" s="8">
        <v>0.47199999999999998</v>
      </c>
    </row>
    <row r="93" spans="1:3" x14ac:dyDescent="0.3">
      <c r="A93" s="1">
        <f t="shared" si="0"/>
        <v>19</v>
      </c>
      <c r="B93" s="7">
        <v>0.123</v>
      </c>
      <c r="C93" s="8">
        <v>8.5999999999999993E-2</v>
      </c>
    </row>
    <row r="94" spans="1:3" x14ac:dyDescent="0.3">
      <c r="A94" s="1">
        <f t="shared" si="0"/>
        <v>19</v>
      </c>
      <c r="B94" s="7">
        <v>0.92500000000000004</v>
      </c>
      <c r="C94" s="8">
        <v>0.35499999999999998</v>
      </c>
    </row>
    <row r="95" spans="1:3" x14ac:dyDescent="0.3">
      <c r="A95" s="1">
        <f t="shared" si="0"/>
        <v>19</v>
      </c>
      <c r="B95" s="7">
        <v>0.39600000000000002</v>
      </c>
      <c r="C95" s="8">
        <v>0.46</v>
      </c>
    </row>
    <row r="96" spans="1:3" x14ac:dyDescent="0.3">
      <c r="A96" s="1">
        <f t="shared" si="0"/>
        <v>19</v>
      </c>
      <c r="B96" s="7">
        <v>0.83299999999999996</v>
      </c>
      <c r="C96" s="8">
        <v>0.65200000000000002</v>
      </c>
    </row>
    <row r="97" spans="1:3" x14ac:dyDescent="0.3">
      <c r="A97" s="1">
        <f t="shared" si="0"/>
        <v>20</v>
      </c>
      <c r="B97" s="7">
        <v>0.86399999999999999</v>
      </c>
      <c r="C97" s="8">
        <v>0.46600000000000003</v>
      </c>
    </row>
    <row r="98" spans="1:3" x14ac:dyDescent="0.3">
      <c r="A98" s="1">
        <f t="shared" si="0"/>
        <v>20</v>
      </c>
      <c r="B98" s="7">
        <v>0.33500000000000002</v>
      </c>
      <c r="C98" s="8">
        <v>0.21199999999999999</v>
      </c>
    </row>
    <row r="99" spans="1:3" x14ac:dyDescent="0.3">
      <c r="A99" s="1">
        <f t="shared" si="0"/>
        <v>20</v>
      </c>
      <c r="B99" s="7">
        <v>0.90900000000000003</v>
      </c>
      <c r="C99" s="8">
        <v>1.9E-2</v>
      </c>
    </row>
    <row r="100" spans="1:3" x14ac:dyDescent="0.3">
      <c r="A100" s="1">
        <f t="shared" si="0"/>
        <v>20</v>
      </c>
      <c r="B100" s="7">
        <v>0.74</v>
      </c>
      <c r="C100" s="8">
        <v>0.247</v>
      </c>
    </row>
    <row r="101" spans="1:3" x14ac:dyDescent="0.3">
      <c r="A101" s="1">
        <f t="shared" si="0"/>
        <v>20</v>
      </c>
      <c r="B101" s="7">
        <v>0.60099999999999998</v>
      </c>
      <c r="C101" s="8">
        <v>0.32600000000000001</v>
      </c>
    </row>
    <row r="102" spans="1:3" x14ac:dyDescent="0.3">
      <c r="A102" s="1">
        <f t="shared" si="0"/>
        <v>21</v>
      </c>
      <c r="B102" s="7">
        <v>0.89700000000000002</v>
      </c>
      <c r="C102" s="8">
        <v>0.877</v>
      </c>
    </row>
    <row r="103" spans="1:3" x14ac:dyDescent="0.3">
      <c r="A103" s="1">
        <f t="shared" si="0"/>
        <v>21</v>
      </c>
      <c r="B103" s="7">
        <v>0.875</v>
      </c>
      <c r="C103" s="8">
        <v>0.96899999999999997</v>
      </c>
    </row>
    <row r="104" spans="1:3" x14ac:dyDescent="0.3">
      <c r="A104" s="1">
        <f t="shared" si="0"/>
        <v>21</v>
      </c>
      <c r="B104" s="7">
        <v>0.19</v>
      </c>
      <c r="C104" s="8">
        <v>0.69599999999999995</v>
      </c>
    </row>
    <row r="105" spans="1:3" x14ac:dyDescent="0.3">
      <c r="A105" s="1">
        <f t="shared" si="0"/>
        <v>21</v>
      </c>
      <c r="B105" s="7">
        <v>0.34100000000000003</v>
      </c>
      <c r="C105" s="8">
        <v>0.68799999999999994</v>
      </c>
    </row>
    <row r="106" spans="1:3" x14ac:dyDescent="0.3">
      <c r="A106" s="1">
        <f t="shared" si="0"/>
        <v>21</v>
      </c>
      <c r="B106" s="7">
        <v>0.84599999999999997</v>
      </c>
      <c r="C106" s="8">
        <v>0.35499999999999998</v>
      </c>
    </row>
    <row r="107" spans="1:3" x14ac:dyDescent="0.3">
      <c r="A107" s="1">
        <f t="shared" si="0"/>
        <v>22</v>
      </c>
      <c r="B107" s="7">
        <v>0.20899999999999999</v>
      </c>
      <c r="C107" s="8">
        <v>0.86199999999999999</v>
      </c>
    </row>
    <row r="108" spans="1:3" x14ac:dyDescent="0.3">
      <c r="A108" s="1">
        <f t="shared" si="0"/>
        <v>22</v>
      </c>
      <c r="B108" s="7">
        <v>0.109</v>
      </c>
      <c r="C108" s="8">
        <v>0.84299999999999997</v>
      </c>
    </row>
    <row r="109" spans="1:3" x14ac:dyDescent="0.3">
      <c r="A109" s="1">
        <f t="shared" si="0"/>
        <v>22</v>
      </c>
      <c r="B109" s="7">
        <v>0.56999999999999995</v>
      </c>
      <c r="C109" s="8">
        <v>0.28299999999999997</v>
      </c>
    </row>
    <row r="110" spans="1:3" x14ac:dyDescent="0.3">
      <c r="A110" s="1">
        <f t="shared" si="0"/>
        <v>22</v>
      </c>
      <c r="B110" s="7">
        <v>0.58699999999999997</v>
      </c>
      <c r="C110" s="8">
        <v>0.90800000000000003</v>
      </c>
    </row>
    <row r="111" spans="1:3" x14ac:dyDescent="0.3">
      <c r="A111" s="1">
        <f t="shared" si="0"/>
        <v>22</v>
      </c>
      <c r="B111" s="7">
        <v>0.83099999999999996</v>
      </c>
      <c r="C111" s="8">
        <v>0.218</v>
      </c>
    </row>
    <row r="112" spans="1:3" x14ac:dyDescent="0.3">
      <c r="A112" s="1">
        <f t="shared" si="0"/>
        <v>23</v>
      </c>
      <c r="B112" s="7">
        <v>0.42799999999999999</v>
      </c>
      <c r="C112" s="8">
        <v>0.11700000000000001</v>
      </c>
    </row>
    <row r="113" spans="1:3" x14ac:dyDescent="0.3">
      <c r="A113" s="1">
        <f t="shared" si="0"/>
        <v>23</v>
      </c>
      <c r="B113" s="7">
        <v>0.75900000000000001</v>
      </c>
      <c r="C113" s="8">
        <v>0.23899999999999999</v>
      </c>
    </row>
    <row r="114" spans="1:3" x14ac:dyDescent="0.3">
      <c r="A114" s="1">
        <f t="shared" si="0"/>
        <v>23</v>
      </c>
      <c r="B114" s="7">
        <v>0.66600000000000004</v>
      </c>
      <c r="C114" s="8">
        <v>0.49099999999999999</v>
      </c>
    </row>
    <row r="115" spans="1:3" x14ac:dyDescent="0.3">
      <c r="A115" s="1">
        <f t="shared" si="0"/>
        <v>23</v>
      </c>
      <c r="B115" s="7">
        <v>0.86499999999999999</v>
      </c>
      <c r="C115" s="8">
        <v>0.33300000000000002</v>
      </c>
    </row>
    <row r="116" spans="1:3" x14ac:dyDescent="0.3">
      <c r="A116" s="1">
        <f t="shared" si="0"/>
        <v>23</v>
      </c>
      <c r="B116" s="7">
        <v>0.94499999999999995</v>
      </c>
      <c r="C116" s="8">
        <v>0.36399999999999999</v>
      </c>
    </row>
    <row r="117" spans="1:3" x14ac:dyDescent="0.3">
      <c r="A117" s="1">
        <f t="shared" ref="A117:A176" si="1">A112+1</f>
        <v>24</v>
      </c>
      <c r="B117" s="7">
        <v>0.1</v>
      </c>
      <c r="C117" s="8">
        <v>0.25900000000000001</v>
      </c>
    </row>
    <row r="118" spans="1:3" x14ac:dyDescent="0.3">
      <c r="A118" s="1">
        <f t="shared" si="1"/>
        <v>24</v>
      </c>
      <c r="B118" s="7">
        <v>0.89</v>
      </c>
      <c r="C118" s="8">
        <v>0.317</v>
      </c>
    </row>
    <row r="119" spans="1:3" x14ac:dyDescent="0.3">
      <c r="A119" s="1">
        <f t="shared" si="1"/>
        <v>24</v>
      </c>
      <c r="B119" s="7">
        <v>0.52300000000000002</v>
      </c>
      <c r="C119" s="8">
        <v>0.66500000000000004</v>
      </c>
    </row>
    <row r="120" spans="1:3" x14ac:dyDescent="0.3">
      <c r="A120" s="1">
        <f t="shared" si="1"/>
        <v>24</v>
      </c>
      <c r="B120" s="7">
        <v>0.92800000000000005</v>
      </c>
      <c r="C120" s="8">
        <v>0.40400000000000003</v>
      </c>
    </row>
    <row r="121" spans="1:3" x14ac:dyDescent="0.3">
      <c r="A121" s="1">
        <f t="shared" si="1"/>
        <v>24</v>
      </c>
      <c r="B121" s="7">
        <v>0.67300000000000004</v>
      </c>
      <c r="C121" s="8">
        <v>0.30499999999999999</v>
      </c>
    </row>
    <row r="122" spans="1:3" x14ac:dyDescent="0.3">
      <c r="A122" s="1">
        <f t="shared" si="1"/>
        <v>25</v>
      </c>
      <c r="B122" s="7">
        <v>0.42499999999999999</v>
      </c>
      <c r="C122" s="8">
        <v>0.28399999999999997</v>
      </c>
    </row>
    <row r="123" spans="1:3" x14ac:dyDescent="0.3">
      <c r="A123" s="1">
        <f t="shared" si="1"/>
        <v>25</v>
      </c>
      <c r="B123" s="7">
        <v>0.42799999999999999</v>
      </c>
      <c r="C123" s="8">
        <v>0.80200000000000005</v>
      </c>
    </row>
    <row r="124" spans="1:3" x14ac:dyDescent="0.3">
      <c r="A124" s="1">
        <f t="shared" si="1"/>
        <v>25</v>
      </c>
      <c r="B124" s="7">
        <v>0.91900000000000004</v>
      </c>
      <c r="C124" s="8">
        <v>0.14599999999999999</v>
      </c>
    </row>
    <row r="125" spans="1:3" x14ac:dyDescent="0.3">
      <c r="A125" s="1">
        <f t="shared" si="1"/>
        <v>25</v>
      </c>
      <c r="B125" s="7">
        <v>0.89200000000000002</v>
      </c>
      <c r="C125" s="8">
        <v>0.69599999999999995</v>
      </c>
    </row>
    <row r="126" spans="1:3" x14ac:dyDescent="0.3">
      <c r="A126" s="1">
        <f t="shared" si="1"/>
        <v>25</v>
      </c>
      <c r="B126" s="7">
        <v>0.19500000000000001</v>
      </c>
      <c r="C126" s="8">
        <v>0.88700000000000001</v>
      </c>
    </row>
    <row r="127" spans="1:3" x14ac:dyDescent="0.3">
      <c r="A127" s="1">
        <f t="shared" si="1"/>
        <v>26</v>
      </c>
      <c r="B127" s="7">
        <v>0.88200000000000001</v>
      </c>
      <c r="C127" s="8">
        <v>0.22700000000000001</v>
      </c>
    </row>
    <row r="128" spans="1:3" x14ac:dyDescent="0.3">
      <c r="A128" s="1">
        <f t="shared" si="1"/>
        <v>26</v>
      </c>
      <c r="B128" s="7">
        <v>0.46400000000000002</v>
      </c>
      <c r="C128" s="8">
        <v>0.65800000000000003</v>
      </c>
    </row>
    <row r="129" spans="1:3" x14ac:dyDescent="0.3">
      <c r="A129" s="1">
        <f t="shared" si="1"/>
        <v>26</v>
      </c>
      <c r="B129" s="7">
        <v>0.123</v>
      </c>
      <c r="C129" s="8">
        <v>0.79100000000000004</v>
      </c>
    </row>
    <row r="130" spans="1:3" x14ac:dyDescent="0.3">
      <c r="A130" s="1">
        <f t="shared" si="1"/>
        <v>26</v>
      </c>
      <c r="B130" s="7">
        <v>0.11600000000000001</v>
      </c>
      <c r="C130" s="8">
        <v>0.12</v>
      </c>
    </row>
    <row r="131" spans="1:3" x14ac:dyDescent="0.3">
      <c r="A131" s="1">
        <f t="shared" si="1"/>
        <v>26</v>
      </c>
      <c r="B131" s="7">
        <v>0.83599999999999997</v>
      </c>
      <c r="C131" s="8">
        <v>0.20599999999999999</v>
      </c>
    </row>
    <row r="132" spans="1:3" x14ac:dyDescent="0.3">
      <c r="A132" s="1">
        <f t="shared" si="1"/>
        <v>27</v>
      </c>
      <c r="B132" s="7">
        <v>0.55200000000000005</v>
      </c>
      <c r="C132" s="8">
        <v>7.6999999999999999E-2</v>
      </c>
    </row>
    <row r="133" spans="1:3" x14ac:dyDescent="0.3">
      <c r="A133" s="1">
        <f t="shared" si="1"/>
        <v>27</v>
      </c>
      <c r="B133" s="7">
        <v>0.629</v>
      </c>
      <c r="C133" s="8">
        <v>0.26900000000000002</v>
      </c>
    </row>
    <row r="134" spans="1:3" x14ac:dyDescent="0.3">
      <c r="A134" s="1">
        <f t="shared" si="1"/>
        <v>27</v>
      </c>
      <c r="B134" s="7">
        <v>0.503</v>
      </c>
      <c r="C134" s="8">
        <v>0.44700000000000001</v>
      </c>
    </row>
    <row r="135" spans="1:3" x14ac:dyDescent="0.3">
      <c r="A135" s="1">
        <f t="shared" si="1"/>
        <v>27</v>
      </c>
      <c r="B135" s="7">
        <v>0.72099999999999997</v>
      </c>
      <c r="C135" s="8">
        <v>0.13700000000000001</v>
      </c>
    </row>
    <row r="136" spans="1:3" x14ac:dyDescent="0.3">
      <c r="A136" s="1">
        <f t="shared" si="1"/>
        <v>27</v>
      </c>
      <c r="B136" s="7">
        <v>0.91400000000000003</v>
      </c>
      <c r="C136" s="8">
        <v>0.57399999999999995</v>
      </c>
    </row>
    <row r="137" spans="1:3" x14ac:dyDescent="0.3">
      <c r="A137" s="1">
        <f t="shared" si="1"/>
        <v>28</v>
      </c>
      <c r="B137" s="7">
        <v>0.45400000000000001</v>
      </c>
      <c r="C137" s="8">
        <v>0.73099999999999998</v>
      </c>
    </row>
    <row r="138" spans="1:3" x14ac:dyDescent="0.3">
      <c r="A138" s="1">
        <f t="shared" si="1"/>
        <v>28</v>
      </c>
      <c r="B138" s="7">
        <v>6.9000000000000006E-2</v>
      </c>
      <c r="C138" s="8">
        <v>0.998</v>
      </c>
    </row>
    <row r="139" spans="1:3" x14ac:dyDescent="0.3">
      <c r="A139" s="1">
        <f t="shared" si="1"/>
        <v>28</v>
      </c>
      <c r="B139" s="7">
        <v>0.65900000000000003</v>
      </c>
      <c r="C139" s="8">
        <v>0.46300000000000002</v>
      </c>
    </row>
    <row r="140" spans="1:3" x14ac:dyDescent="0.3">
      <c r="A140" s="1">
        <f t="shared" si="1"/>
        <v>28</v>
      </c>
      <c r="B140" s="7">
        <v>0.26300000000000001</v>
      </c>
      <c r="C140" s="8">
        <v>0.17599999999999999</v>
      </c>
    </row>
    <row r="141" spans="1:3" x14ac:dyDescent="0.3">
      <c r="A141" s="1">
        <f t="shared" si="1"/>
        <v>28</v>
      </c>
      <c r="B141" s="7">
        <v>0.87</v>
      </c>
      <c r="C141" s="8">
        <v>0.39</v>
      </c>
    </row>
    <row r="142" spans="1:3" x14ac:dyDescent="0.3">
      <c r="A142" s="1">
        <f t="shared" si="1"/>
        <v>29</v>
      </c>
      <c r="B142" s="7">
        <v>0.71599999999999997</v>
      </c>
      <c r="C142" s="8">
        <v>0.26500000000000001</v>
      </c>
    </row>
    <row r="143" spans="1:3" x14ac:dyDescent="0.3">
      <c r="A143" s="1">
        <f t="shared" si="1"/>
        <v>29</v>
      </c>
      <c r="B143" s="7">
        <v>0.91700000000000004</v>
      </c>
      <c r="C143" s="8">
        <v>0.217</v>
      </c>
    </row>
    <row r="144" spans="1:3" x14ac:dyDescent="0.3">
      <c r="A144" s="1">
        <f t="shared" si="1"/>
        <v>29</v>
      </c>
      <c r="B144" s="7">
        <v>0.99399999999999999</v>
      </c>
      <c r="C144" s="8">
        <v>0.307</v>
      </c>
    </row>
    <row r="145" spans="1:3" x14ac:dyDescent="0.3">
      <c r="A145" s="1">
        <f t="shared" si="1"/>
        <v>29</v>
      </c>
      <c r="B145" s="7">
        <v>0.79800000000000004</v>
      </c>
      <c r="C145" s="8">
        <v>0.879</v>
      </c>
    </row>
    <row r="146" spans="1:3" x14ac:dyDescent="0.3">
      <c r="A146" s="1">
        <f t="shared" si="1"/>
        <v>29</v>
      </c>
      <c r="B146" s="7">
        <v>0.104</v>
      </c>
      <c r="C146" s="8">
        <v>0.755</v>
      </c>
    </row>
    <row r="147" spans="1:3" x14ac:dyDescent="0.3">
      <c r="A147" s="1">
        <f t="shared" si="1"/>
        <v>30</v>
      </c>
      <c r="B147" s="7">
        <v>5.8000000000000003E-2</v>
      </c>
      <c r="C147" s="8">
        <v>7.4999999999999997E-2</v>
      </c>
    </row>
    <row r="148" spans="1:3" x14ac:dyDescent="0.3">
      <c r="A148" s="1">
        <f t="shared" si="1"/>
        <v>30</v>
      </c>
      <c r="B148" s="7">
        <v>0.22</v>
      </c>
      <c r="C148" s="8">
        <v>0.65900000000000003</v>
      </c>
    </row>
    <row r="149" spans="1:3" x14ac:dyDescent="0.3">
      <c r="A149" s="1">
        <f t="shared" si="1"/>
        <v>30</v>
      </c>
      <c r="B149" s="7">
        <v>0.63100000000000001</v>
      </c>
      <c r="C149" s="8">
        <v>0.42199999999999999</v>
      </c>
    </row>
    <row r="150" spans="1:3" x14ac:dyDescent="0.3">
      <c r="A150" s="1">
        <f t="shared" si="1"/>
        <v>30</v>
      </c>
      <c r="B150" s="7">
        <v>0.432</v>
      </c>
      <c r="C150" s="8">
        <v>0.39100000000000001</v>
      </c>
    </row>
    <row r="151" spans="1:3" x14ac:dyDescent="0.3">
      <c r="A151" s="1">
        <f t="shared" si="1"/>
        <v>30</v>
      </c>
      <c r="B151" s="7">
        <v>8.2000000000000003E-2</v>
      </c>
      <c r="C151" s="8">
        <v>0.93899999999999995</v>
      </c>
    </row>
    <row r="152" spans="1:3" x14ac:dyDescent="0.3">
      <c r="A152" s="1">
        <f t="shared" si="1"/>
        <v>31</v>
      </c>
      <c r="B152" s="7">
        <v>0.63600000000000001</v>
      </c>
      <c r="C152" s="8">
        <v>0.19500000000000001</v>
      </c>
    </row>
    <row r="153" spans="1:3" x14ac:dyDescent="0.3">
      <c r="A153" s="1">
        <f t="shared" si="1"/>
        <v>31</v>
      </c>
      <c r="B153" s="7">
        <v>0.63</v>
      </c>
      <c r="C153" s="8">
        <v>0.67300000000000004</v>
      </c>
    </row>
    <row r="154" spans="1:3" x14ac:dyDescent="0.3">
      <c r="A154" s="1">
        <f t="shared" si="1"/>
        <v>31</v>
      </c>
      <c r="B154" s="7">
        <v>0.80400000000000005</v>
      </c>
      <c r="C154" s="8">
        <v>0.112</v>
      </c>
    </row>
    <row r="155" spans="1:3" x14ac:dyDescent="0.3">
      <c r="A155" s="1">
        <f t="shared" si="1"/>
        <v>31</v>
      </c>
      <c r="B155" s="7">
        <v>0.36</v>
      </c>
      <c r="C155" s="8">
        <v>0.193</v>
      </c>
    </row>
    <row r="156" spans="1:3" x14ac:dyDescent="0.3">
      <c r="A156" s="1">
        <f t="shared" si="1"/>
        <v>31</v>
      </c>
      <c r="B156" s="7">
        <v>0.183</v>
      </c>
      <c r="C156" s="8">
        <v>0.65100000000000002</v>
      </c>
    </row>
    <row r="157" spans="1:3" x14ac:dyDescent="0.3">
      <c r="A157" s="1">
        <f t="shared" si="1"/>
        <v>32</v>
      </c>
      <c r="B157" s="7">
        <v>0.61399999999999999</v>
      </c>
      <c r="C157" s="8">
        <v>0.48599999999999999</v>
      </c>
    </row>
    <row r="158" spans="1:3" x14ac:dyDescent="0.3">
      <c r="A158" s="1">
        <f t="shared" si="1"/>
        <v>32</v>
      </c>
      <c r="B158" s="7">
        <v>0.66500000000000004</v>
      </c>
      <c r="C158" s="8">
        <v>0.66600000000000004</v>
      </c>
    </row>
    <row r="159" spans="1:3" x14ac:dyDescent="0.3">
      <c r="A159" s="1">
        <f t="shared" si="1"/>
        <v>32</v>
      </c>
      <c r="B159" s="7">
        <v>0.33100000000000002</v>
      </c>
      <c r="C159" s="8">
        <v>0.60599999999999998</v>
      </c>
    </row>
    <row r="160" spans="1:3" x14ac:dyDescent="0.3">
      <c r="A160" s="1">
        <f t="shared" si="1"/>
        <v>32</v>
      </c>
      <c r="B160" s="7">
        <v>0.18099999999999999</v>
      </c>
      <c r="C160" s="8">
        <v>0.39900000000000002</v>
      </c>
    </row>
    <row r="161" spans="1:3" x14ac:dyDescent="0.3">
      <c r="A161" s="1">
        <f t="shared" si="1"/>
        <v>32</v>
      </c>
      <c r="B161" s="7">
        <v>0.157</v>
      </c>
      <c r="C161" s="8">
        <v>0.15</v>
      </c>
    </row>
    <row r="162" spans="1:3" x14ac:dyDescent="0.3">
      <c r="A162" s="1">
        <f t="shared" si="1"/>
        <v>33</v>
      </c>
      <c r="B162" s="7">
        <v>0.629</v>
      </c>
      <c r="C162" s="8">
        <v>0.66300000000000003</v>
      </c>
    </row>
    <row r="163" spans="1:3" x14ac:dyDescent="0.3">
      <c r="A163" s="1">
        <f t="shared" si="1"/>
        <v>33</v>
      </c>
      <c r="B163" s="7">
        <v>0.39900000000000002</v>
      </c>
      <c r="C163" s="8">
        <v>0.59199999999999997</v>
      </c>
    </row>
    <row r="164" spans="1:3" x14ac:dyDescent="0.3">
      <c r="A164" s="1">
        <f t="shared" si="1"/>
        <v>33</v>
      </c>
      <c r="B164" s="7">
        <v>0.55100000000000005</v>
      </c>
      <c r="C164" s="8">
        <v>0.92800000000000005</v>
      </c>
    </row>
    <row r="165" spans="1:3" x14ac:dyDescent="0.3">
      <c r="A165" s="1">
        <f t="shared" si="1"/>
        <v>33</v>
      </c>
      <c r="B165" s="7">
        <v>0.56399999999999995</v>
      </c>
      <c r="C165" s="8">
        <v>0.77200000000000002</v>
      </c>
    </row>
    <row r="166" spans="1:3" x14ac:dyDescent="0.3">
      <c r="A166" s="1">
        <f t="shared" si="1"/>
        <v>33</v>
      </c>
      <c r="B166" s="7">
        <v>0.8</v>
      </c>
      <c r="C166" s="8">
        <v>0.875</v>
      </c>
    </row>
    <row r="167" spans="1:3" x14ac:dyDescent="0.3">
      <c r="A167" s="1">
        <f t="shared" si="1"/>
        <v>34</v>
      </c>
      <c r="B167" s="7">
        <v>0.61899999999999999</v>
      </c>
      <c r="C167" s="8">
        <v>7.0000000000000001E-3</v>
      </c>
    </row>
    <row r="168" spans="1:3" x14ac:dyDescent="0.3">
      <c r="A168" s="1">
        <f t="shared" si="1"/>
        <v>34</v>
      </c>
      <c r="B168" s="7">
        <v>0.441</v>
      </c>
      <c r="C168" s="8">
        <v>0.64900000000000002</v>
      </c>
    </row>
    <row r="169" spans="1:3" x14ac:dyDescent="0.3">
      <c r="A169" s="1">
        <f t="shared" si="1"/>
        <v>34</v>
      </c>
      <c r="B169" s="7">
        <v>0.83</v>
      </c>
      <c r="C169" s="8">
        <v>0.84099999999999997</v>
      </c>
    </row>
    <row r="170" spans="1:3" x14ac:dyDescent="0.3">
      <c r="A170" s="1">
        <f t="shared" si="1"/>
        <v>34</v>
      </c>
      <c r="B170" s="7">
        <v>0.89</v>
      </c>
      <c r="C170" s="8">
        <v>6.2E-2</v>
      </c>
    </row>
    <row r="171" spans="1:3" x14ac:dyDescent="0.3">
      <c r="A171" s="1">
        <f t="shared" si="1"/>
        <v>34</v>
      </c>
      <c r="B171" s="7">
        <v>0.20499999999999999</v>
      </c>
      <c r="C171" s="8">
        <v>0.44900000000000001</v>
      </c>
    </row>
    <row r="172" spans="1:3" x14ac:dyDescent="0.3">
      <c r="A172" s="1">
        <f t="shared" si="1"/>
        <v>35</v>
      </c>
      <c r="B172" s="7">
        <v>0.29599999999999999</v>
      </c>
      <c r="C172" s="8">
        <v>0.45600000000000002</v>
      </c>
    </row>
    <row r="173" spans="1:3" x14ac:dyDescent="0.3">
      <c r="A173" s="1">
        <f t="shared" si="1"/>
        <v>35</v>
      </c>
      <c r="B173" s="7">
        <v>0.27</v>
      </c>
      <c r="C173" s="8">
        <v>0.61199999999999999</v>
      </c>
    </row>
    <row r="174" spans="1:3" x14ac:dyDescent="0.3">
      <c r="A174" s="1">
        <f t="shared" si="1"/>
        <v>35</v>
      </c>
      <c r="B174" s="7">
        <v>0.60199999999999998</v>
      </c>
      <c r="C174" s="8">
        <v>0.183</v>
      </c>
    </row>
    <row r="175" spans="1:3" x14ac:dyDescent="0.3">
      <c r="A175" s="1">
        <f t="shared" si="1"/>
        <v>35</v>
      </c>
      <c r="B175" s="7">
        <v>0.91900000000000004</v>
      </c>
      <c r="C175" s="8">
        <v>0.875</v>
      </c>
    </row>
    <row r="176" spans="1:3" ht="15" thickBot="1" x14ac:dyDescent="0.35">
      <c r="A176" s="2">
        <f t="shared" si="1"/>
        <v>35</v>
      </c>
      <c r="B176" s="10">
        <v>0.64800000000000002</v>
      </c>
      <c r="C176" s="11">
        <v>0.68500000000000005</v>
      </c>
    </row>
  </sheetData>
  <sheetProtection algorithmName="SHA-512" hashValue="8dL6fI3MhrIRjwcgw0/fTnNwUMIskNAjyP8Vsh/JdVOu9BaVAEsZUjQfHpdaz9F479XWU2uLKjZNxREYb1lFHg==" saltValue="uMDNoAzHoExu/Y8saGDQI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6915A-A028-46B0-98F2-7A0483199CAD}">
  <dimension ref="A1:J43"/>
  <sheetViews>
    <sheetView workbookViewId="0">
      <selection activeCell="J44" sqref="A1:J44"/>
    </sheetView>
  </sheetViews>
  <sheetFormatPr defaultRowHeight="14.4" x14ac:dyDescent="0.3"/>
  <sheetData>
    <row r="1" spans="1:10" ht="15" thickBot="1" x14ac:dyDescent="0.35">
      <c r="A1" s="13" t="s">
        <v>0</v>
      </c>
      <c r="B1" s="14" t="s">
        <v>1</v>
      </c>
      <c r="C1" s="14" t="s">
        <v>0</v>
      </c>
      <c r="D1" s="14" t="s">
        <v>1</v>
      </c>
      <c r="E1" s="14" t="s">
        <v>0</v>
      </c>
      <c r="F1" s="14" t="s">
        <v>1</v>
      </c>
      <c r="G1" s="14" t="s">
        <v>0</v>
      </c>
      <c r="H1" s="14" t="s">
        <v>1</v>
      </c>
      <c r="I1" s="14" t="s">
        <v>0</v>
      </c>
      <c r="J1" s="15" t="s">
        <v>1</v>
      </c>
    </row>
    <row r="2" spans="1:10" x14ac:dyDescent="0.3">
      <c r="A2" s="36">
        <v>1</v>
      </c>
      <c r="B2" s="37"/>
      <c r="C2" s="36">
        <v>2</v>
      </c>
      <c r="D2" s="37"/>
      <c r="E2" s="36">
        <v>3</v>
      </c>
      <c r="F2" s="37"/>
      <c r="G2" s="36">
        <v>4</v>
      </c>
      <c r="H2" s="37"/>
      <c r="I2" s="36">
        <v>5</v>
      </c>
      <c r="J2" s="37"/>
    </row>
    <row r="3" spans="1:10" x14ac:dyDescent="0.3">
      <c r="A3" s="6">
        <v>0.57599999999999996</v>
      </c>
      <c r="B3" s="8">
        <v>0.73</v>
      </c>
      <c r="C3" s="6">
        <v>0.43</v>
      </c>
      <c r="D3" s="8">
        <v>0.754</v>
      </c>
      <c r="E3" s="6">
        <v>0.27100000000000002</v>
      </c>
      <c r="F3" s="8">
        <v>0.87</v>
      </c>
      <c r="G3" s="6">
        <v>0.73199999999999998</v>
      </c>
      <c r="H3" s="8">
        <v>0.72099999999999997</v>
      </c>
      <c r="I3" s="6">
        <v>0.998</v>
      </c>
      <c r="J3" s="8">
        <v>0.23899999999999999</v>
      </c>
    </row>
    <row r="4" spans="1:10" x14ac:dyDescent="0.3">
      <c r="A4" s="6">
        <v>0.89200000000000002</v>
      </c>
      <c r="B4" s="8">
        <v>0.94799999999999995</v>
      </c>
      <c r="C4" s="6">
        <v>0.85799999999999998</v>
      </c>
      <c r="D4" s="8">
        <v>2.5000000000000001E-2</v>
      </c>
      <c r="E4" s="6">
        <v>0.93500000000000005</v>
      </c>
      <c r="F4" s="8">
        <v>0.114</v>
      </c>
      <c r="G4" s="6">
        <v>0.153</v>
      </c>
      <c r="H4" s="8">
        <v>0.50800000000000001</v>
      </c>
      <c r="I4" s="6">
        <v>0.749</v>
      </c>
      <c r="J4" s="8">
        <v>0.29099999999999998</v>
      </c>
    </row>
    <row r="5" spans="1:10" x14ac:dyDescent="0.3">
      <c r="A5" s="6">
        <v>0.66900000000000004</v>
      </c>
      <c r="B5" s="8">
        <v>0.72599999999999998</v>
      </c>
      <c r="C5" s="6">
        <v>0.501</v>
      </c>
      <c r="D5" s="8">
        <v>0.40200000000000002</v>
      </c>
      <c r="E5" s="6">
        <v>0.23100000000000001</v>
      </c>
      <c r="F5" s="8">
        <v>0.30499999999999999</v>
      </c>
      <c r="G5" s="6">
        <v>8.9999999999999993E-3</v>
      </c>
      <c r="H5" s="8">
        <v>0.42</v>
      </c>
      <c r="I5" s="6">
        <v>0.51700000000000002</v>
      </c>
      <c r="J5" s="8">
        <v>0.85799999999999998</v>
      </c>
    </row>
    <row r="6" spans="1:10" x14ac:dyDescent="0.3">
      <c r="A6" s="6">
        <v>0.60899999999999999</v>
      </c>
      <c r="B6" s="8">
        <v>0.48199999999999998</v>
      </c>
      <c r="C6" s="6">
        <v>0.80900000000000005</v>
      </c>
      <c r="D6" s="8">
        <v>0.14000000000000001</v>
      </c>
      <c r="E6" s="6">
        <v>0.39600000000000002</v>
      </c>
      <c r="F6" s="8">
        <v>2.5000000000000001E-2</v>
      </c>
      <c r="G6" s="6">
        <v>0.93700000000000006</v>
      </c>
      <c r="H6" s="8">
        <v>0.31</v>
      </c>
      <c r="I6" s="6">
        <v>0.253</v>
      </c>
      <c r="J6" s="8">
        <v>0.76100000000000001</v>
      </c>
    </row>
    <row r="7" spans="1:10" ht="15" thickBot="1" x14ac:dyDescent="0.35">
      <c r="A7" s="9">
        <v>0.97099999999999997</v>
      </c>
      <c r="B7" s="11">
        <v>0.82399999999999995</v>
      </c>
      <c r="C7" s="9">
        <v>0.90200000000000002</v>
      </c>
      <c r="D7" s="11">
        <v>0.47</v>
      </c>
      <c r="E7" s="9">
        <v>0.997</v>
      </c>
      <c r="F7" s="11">
        <v>0.39200000000000002</v>
      </c>
      <c r="G7" s="9">
        <v>0.89200000000000002</v>
      </c>
      <c r="H7" s="11">
        <v>0.95699999999999996</v>
      </c>
      <c r="I7" s="9">
        <v>0.64</v>
      </c>
      <c r="J7" s="11">
        <v>0.46300000000000002</v>
      </c>
    </row>
    <row r="8" spans="1:10" x14ac:dyDescent="0.3">
      <c r="A8" s="36">
        <v>6</v>
      </c>
      <c r="B8" s="37"/>
      <c r="C8" s="36">
        <v>7</v>
      </c>
      <c r="D8" s="37"/>
      <c r="E8" s="36">
        <v>8</v>
      </c>
      <c r="F8" s="37"/>
      <c r="G8" s="36">
        <v>9</v>
      </c>
      <c r="H8" s="37"/>
      <c r="I8" s="36">
        <v>10</v>
      </c>
      <c r="J8" s="37"/>
    </row>
    <row r="9" spans="1:10" x14ac:dyDescent="0.3">
      <c r="A9" s="6">
        <v>0.53</v>
      </c>
      <c r="B9" s="8">
        <v>0.89900000000000002</v>
      </c>
      <c r="C9" s="6">
        <v>0.55400000000000005</v>
      </c>
      <c r="D9" s="8">
        <v>0.627</v>
      </c>
      <c r="E9" s="6">
        <v>0.42699999999999999</v>
      </c>
      <c r="F9" s="8">
        <v>0.76</v>
      </c>
      <c r="G9" s="6">
        <v>0.47</v>
      </c>
      <c r="H9" s="8">
        <v>0.4</v>
      </c>
      <c r="I9" s="6">
        <v>0.90400000000000003</v>
      </c>
      <c r="J9" s="8">
        <v>0.99299999999999999</v>
      </c>
    </row>
    <row r="10" spans="1:10" x14ac:dyDescent="0.3">
      <c r="A10" s="6">
        <v>0.81</v>
      </c>
      <c r="B10" s="8">
        <v>0.159</v>
      </c>
      <c r="C10" s="6">
        <v>0.22500000000000001</v>
      </c>
      <c r="D10" s="8">
        <v>0.16300000000000001</v>
      </c>
      <c r="E10" s="6">
        <v>0.54900000000000004</v>
      </c>
      <c r="F10" s="8">
        <v>0.40500000000000003</v>
      </c>
      <c r="G10" s="6">
        <v>0.28499999999999998</v>
      </c>
      <c r="H10" s="8">
        <v>0.54200000000000004</v>
      </c>
      <c r="I10" s="6">
        <v>0.23100000000000001</v>
      </c>
      <c r="J10" s="8">
        <v>0.91900000000000004</v>
      </c>
    </row>
    <row r="11" spans="1:10" x14ac:dyDescent="0.3">
      <c r="A11" s="6">
        <v>8.1000000000000003E-2</v>
      </c>
      <c r="B11" s="8">
        <v>0.27700000000000002</v>
      </c>
      <c r="C11" s="6">
        <v>3.5000000000000003E-2</v>
      </c>
      <c r="D11" s="8">
        <v>3.9E-2</v>
      </c>
      <c r="E11" s="6">
        <v>0.86</v>
      </c>
      <c r="F11" s="8">
        <v>0.50700000000000001</v>
      </c>
      <c r="G11" s="6">
        <v>8.1000000000000003E-2</v>
      </c>
      <c r="H11" s="8">
        <v>0.53800000000000003</v>
      </c>
      <c r="I11" s="6">
        <v>0.98599999999999999</v>
      </c>
      <c r="J11" s="8">
        <v>0.501</v>
      </c>
    </row>
    <row r="12" spans="1:10" x14ac:dyDescent="0.3">
      <c r="A12" s="6">
        <v>0.98199999999999998</v>
      </c>
      <c r="B12" s="8">
        <v>0.46800000000000003</v>
      </c>
      <c r="C12" s="6">
        <v>0.33400000000000002</v>
      </c>
      <c r="D12" s="8">
        <v>0.92100000000000004</v>
      </c>
      <c r="E12" s="6">
        <v>0.69</v>
      </c>
      <c r="F12" s="8">
        <v>0.80600000000000005</v>
      </c>
      <c r="G12" s="6">
        <v>0.879</v>
      </c>
      <c r="H12" s="8">
        <v>0.41399999999999998</v>
      </c>
      <c r="I12" s="6">
        <v>0.106</v>
      </c>
      <c r="J12" s="8">
        <v>3.1E-2</v>
      </c>
    </row>
    <row r="13" spans="1:10" ht="15" thickBot="1" x14ac:dyDescent="0.35">
      <c r="A13" s="9">
        <v>9.5000000000000001E-2</v>
      </c>
      <c r="B13" s="11">
        <v>0.80100000000000005</v>
      </c>
      <c r="C13" s="9">
        <v>0.57599999999999996</v>
      </c>
      <c r="D13" s="11">
        <v>0.41699999999999998</v>
      </c>
      <c r="E13" s="9">
        <v>0.251</v>
      </c>
      <c r="F13" s="11">
        <v>0.88400000000000001</v>
      </c>
      <c r="G13" s="9">
        <v>0.52200000000000002</v>
      </c>
      <c r="H13" s="11">
        <v>0.23499999999999999</v>
      </c>
      <c r="I13" s="9">
        <v>0.39800000000000002</v>
      </c>
      <c r="J13" s="11">
        <v>0.222</v>
      </c>
    </row>
    <row r="14" spans="1:10" x14ac:dyDescent="0.3">
      <c r="A14" s="36">
        <v>11</v>
      </c>
      <c r="B14" s="37"/>
      <c r="C14" s="36">
        <v>12</v>
      </c>
      <c r="D14" s="37"/>
      <c r="E14" s="36">
        <v>13</v>
      </c>
      <c r="F14" s="37"/>
      <c r="G14" s="36">
        <v>14</v>
      </c>
      <c r="H14" s="37"/>
      <c r="I14" s="36">
        <v>15</v>
      </c>
      <c r="J14" s="37"/>
    </row>
    <row r="15" spans="1:10" x14ac:dyDescent="0.3">
      <c r="A15" s="6">
        <v>0.50900000000000001</v>
      </c>
      <c r="B15" s="8">
        <v>2.5000000000000001E-2</v>
      </c>
      <c r="C15" s="6">
        <v>0.79400000000000004</v>
      </c>
      <c r="D15" s="8">
        <v>0.85</v>
      </c>
      <c r="E15" s="6">
        <v>0.91700000000000004</v>
      </c>
      <c r="F15" s="8">
        <v>0.88700000000000001</v>
      </c>
      <c r="G15" s="6">
        <v>0.751</v>
      </c>
      <c r="H15" s="8">
        <v>0.60799999999999998</v>
      </c>
      <c r="I15" s="6">
        <v>0.69799999999999995</v>
      </c>
      <c r="J15" s="8">
        <v>0.68300000000000005</v>
      </c>
    </row>
    <row r="16" spans="1:10" x14ac:dyDescent="0.3">
      <c r="A16" s="6">
        <v>0.39100000000000001</v>
      </c>
      <c r="B16" s="8">
        <v>5.8999999999999997E-2</v>
      </c>
      <c r="C16" s="6">
        <v>0.16400000000000001</v>
      </c>
      <c r="D16" s="8">
        <v>0.83799999999999997</v>
      </c>
      <c r="E16" s="6">
        <v>0.28899999999999998</v>
      </c>
      <c r="F16" s="8">
        <v>0.16900000000000001</v>
      </c>
      <c r="G16" s="6">
        <v>0.56899999999999995</v>
      </c>
      <c r="H16" s="8">
        <v>0.97699999999999998</v>
      </c>
      <c r="I16" s="6">
        <v>0.79600000000000004</v>
      </c>
      <c r="J16" s="8">
        <v>0.996</v>
      </c>
    </row>
    <row r="17" spans="1:10" x14ac:dyDescent="0.3">
      <c r="A17" s="6">
        <v>0.16500000000000001</v>
      </c>
      <c r="B17" s="8">
        <v>0.996</v>
      </c>
      <c r="C17" s="6">
        <v>0.35599999999999998</v>
      </c>
      <c r="D17" s="8">
        <v>0.375</v>
      </c>
      <c r="E17" s="6">
        <v>0.65400000000000003</v>
      </c>
      <c r="F17" s="8">
        <v>0.93899999999999995</v>
      </c>
      <c r="G17" s="6">
        <v>0.81499999999999995</v>
      </c>
      <c r="H17" s="8">
        <v>0.59199999999999997</v>
      </c>
      <c r="I17" s="6">
        <v>0.34799999999999998</v>
      </c>
      <c r="J17" s="8">
        <v>0.74299999999999999</v>
      </c>
    </row>
    <row r="18" spans="1:10" x14ac:dyDescent="0.3">
      <c r="A18" s="6">
        <v>0.47699999999999998</v>
      </c>
      <c r="B18" s="8">
        <v>0.53500000000000003</v>
      </c>
      <c r="C18" s="6">
        <v>0.33700000000000002</v>
      </c>
      <c r="D18" s="8">
        <v>0.155</v>
      </c>
      <c r="E18" s="6">
        <v>0.76700000000000002</v>
      </c>
      <c r="F18" s="8">
        <v>0.187</v>
      </c>
      <c r="G18" s="6">
        <v>0.57899999999999996</v>
      </c>
      <c r="H18" s="8">
        <v>0.78700000000000003</v>
      </c>
      <c r="I18" s="6">
        <v>0.35799999999999998</v>
      </c>
      <c r="J18" s="8">
        <v>0.59499999999999997</v>
      </c>
    </row>
    <row r="19" spans="1:10" ht="15" thickBot="1" x14ac:dyDescent="0.35">
      <c r="A19" s="9">
        <v>0.78800000000000003</v>
      </c>
      <c r="B19" s="11">
        <v>0.10100000000000001</v>
      </c>
      <c r="C19" s="9">
        <v>0.434</v>
      </c>
      <c r="D19" s="11">
        <v>0.63800000000000001</v>
      </c>
      <c r="E19" s="9">
        <v>2.1000000000000001E-2</v>
      </c>
      <c r="F19" s="11">
        <v>0.89400000000000002</v>
      </c>
      <c r="G19" s="9">
        <v>0.32400000000000001</v>
      </c>
      <c r="H19" s="11">
        <v>0.871</v>
      </c>
      <c r="I19" s="9">
        <v>0.69799999999999995</v>
      </c>
      <c r="J19" s="11">
        <v>0.53900000000000003</v>
      </c>
    </row>
    <row r="20" spans="1:10" x14ac:dyDescent="0.3">
      <c r="A20" s="36">
        <v>16</v>
      </c>
      <c r="B20" s="37"/>
      <c r="C20" s="36">
        <v>17</v>
      </c>
      <c r="D20" s="37"/>
      <c r="E20" s="36">
        <v>18</v>
      </c>
      <c r="F20" s="37"/>
      <c r="G20" s="36">
        <v>19</v>
      </c>
      <c r="H20" s="37"/>
      <c r="I20" s="36">
        <v>20</v>
      </c>
      <c r="J20" s="37"/>
    </row>
    <row r="21" spans="1:10" x14ac:dyDescent="0.3">
      <c r="A21" s="6">
        <v>0.56599999999999995</v>
      </c>
      <c r="B21" s="8">
        <v>0.81499999999999995</v>
      </c>
      <c r="C21" s="6">
        <v>0.622</v>
      </c>
      <c r="D21" s="8">
        <v>0.54800000000000004</v>
      </c>
      <c r="E21" s="6">
        <v>0.94699999999999995</v>
      </c>
      <c r="F21" s="8">
        <v>0.16900000000000001</v>
      </c>
      <c r="G21" s="6">
        <v>0.317</v>
      </c>
      <c r="H21" s="8">
        <v>0.47199999999999998</v>
      </c>
      <c r="I21" s="6">
        <v>0.86399999999999999</v>
      </c>
      <c r="J21" s="8">
        <v>0.46600000000000003</v>
      </c>
    </row>
    <row r="22" spans="1:10" x14ac:dyDescent="0.3">
      <c r="A22" s="6">
        <v>0.90100000000000002</v>
      </c>
      <c r="B22" s="8">
        <v>0.34200000000000003</v>
      </c>
      <c r="C22" s="6">
        <v>0.873</v>
      </c>
      <c r="D22" s="8">
        <v>0.96399999999999997</v>
      </c>
      <c r="E22" s="6">
        <v>0.94199999999999995</v>
      </c>
      <c r="F22" s="8">
        <v>0.98499999999999999</v>
      </c>
      <c r="G22" s="6">
        <v>0.123</v>
      </c>
      <c r="H22" s="8">
        <v>8.5999999999999993E-2</v>
      </c>
      <c r="I22" s="6">
        <v>0.33500000000000002</v>
      </c>
      <c r="J22" s="8">
        <v>0.21199999999999999</v>
      </c>
    </row>
    <row r="23" spans="1:10" x14ac:dyDescent="0.3">
      <c r="A23" s="6">
        <v>0.47</v>
      </c>
      <c r="B23" s="8">
        <v>0.68200000000000005</v>
      </c>
      <c r="C23" s="6">
        <v>0.41199999999999998</v>
      </c>
      <c r="D23" s="8">
        <v>6.4000000000000001E-2</v>
      </c>
      <c r="E23" s="6">
        <v>0.15</v>
      </c>
      <c r="F23" s="8">
        <v>0.96199999999999997</v>
      </c>
      <c r="G23" s="6">
        <v>0.92500000000000004</v>
      </c>
      <c r="H23" s="8">
        <v>0.35499999999999998</v>
      </c>
      <c r="I23" s="6">
        <v>0.90900000000000003</v>
      </c>
      <c r="J23" s="8">
        <v>1.9E-2</v>
      </c>
    </row>
    <row r="24" spans="1:10" x14ac:dyDescent="0.3">
      <c r="A24" s="6">
        <v>6.8000000000000005E-2</v>
      </c>
      <c r="B24" s="8">
        <v>0.24199999999999999</v>
      </c>
      <c r="C24" s="6">
        <v>0.66700000000000004</v>
      </c>
      <c r="D24" s="8">
        <v>0.35599999999999998</v>
      </c>
      <c r="E24" s="6">
        <v>0.19500000000000001</v>
      </c>
      <c r="F24" s="8">
        <v>0.313</v>
      </c>
      <c r="G24" s="6">
        <v>0.39600000000000002</v>
      </c>
      <c r="H24" s="8">
        <v>0.46</v>
      </c>
      <c r="I24" s="6">
        <v>0.74</v>
      </c>
      <c r="J24" s="8">
        <v>0.247</v>
      </c>
    </row>
    <row r="25" spans="1:10" ht="15" thickBot="1" x14ac:dyDescent="0.35">
      <c r="A25" s="9">
        <v>0.874</v>
      </c>
      <c r="B25" s="11">
        <v>0.42</v>
      </c>
      <c r="C25" s="9">
        <v>0.127</v>
      </c>
      <c r="D25" s="11">
        <v>0.38400000000000001</v>
      </c>
      <c r="E25" s="9">
        <v>0.44800000000000001</v>
      </c>
      <c r="F25" s="11">
        <v>0.215</v>
      </c>
      <c r="G25" s="9">
        <v>0.83299999999999996</v>
      </c>
      <c r="H25" s="11">
        <v>0.65200000000000002</v>
      </c>
      <c r="I25" s="9">
        <v>0.60099999999999998</v>
      </c>
      <c r="J25" s="11">
        <v>0.32600000000000001</v>
      </c>
    </row>
    <row r="26" spans="1:10" x14ac:dyDescent="0.3">
      <c r="A26" s="36">
        <v>21</v>
      </c>
      <c r="B26" s="37"/>
      <c r="C26" s="36">
        <v>22</v>
      </c>
      <c r="D26" s="37"/>
      <c r="E26" s="36">
        <v>23</v>
      </c>
      <c r="F26" s="37"/>
      <c r="G26" s="36">
        <v>24</v>
      </c>
      <c r="H26" s="37"/>
      <c r="I26" s="36">
        <v>25</v>
      </c>
      <c r="J26" s="37"/>
    </row>
    <row r="27" spans="1:10" x14ac:dyDescent="0.3">
      <c r="A27" s="6">
        <v>0.89700000000000002</v>
      </c>
      <c r="B27" s="8">
        <v>0.877</v>
      </c>
      <c r="C27" s="6">
        <v>0.20899999999999999</v>
      </c>
      <c r="D27" s="8">
        <v>0.86199999999999999</v>
      </c>
      <c r="E27" s="6">
        <v>0.42799999999999999</v>
      </c>
      <c r="F27" s="8">
        <v>0.11700000000000001</v>
      </c>
      <c r="G27" s="6">
        <v>0.1</v>
      </c>
      <c r="H27" s="8">
        <v>0.25900000000000001</v>
      </c>
      <c r="I27" s="6">
        <v>0.42499999999999999</v>
      </c>
      <c r="J27" s="8">
        <v>0.28399999999999997</v>
      </c>
    </row>
    <row r="28" spans="1:10" x14ac:dyDescent="0.3">
      <c r="A28" s="6">
        <v>0.875</v>
      </c>
      <c r="B28" s="8">
        <v>0.96899999999999997</v>
      </c>
      <c r="C28" s="6">
        <v>0.109</v>
      </c>
      <c r="D28" s="8">
        <v>0.84299999999999997</v>
      </c>
      <c r="E28" s="6">
        <v>0.75900000000000001</v>
      </c>
      <c r="F28" s="8">
        <v>0.23899999999999999</v>
      </c>
      <c r="G28" s="6">
        <v>0.89</v>
      </c>
      <c r="H28" s="8">
        <v>0.317</v>
      </c>
      <c r="I28" s="6">
        <v>0.42799999999999999</v>
      </c>
      <c r="J28" s="8">
        <v>0.80200000000000005</v>
      </c>
    </row>
    <row r="29" spans="1:10" x14ac:dyDescent="0.3">
      <c r="A29" s="6">
        <v>0.19</v>
      </c>
      <c r="B29" s="8">
        <v>0.69599999999999995</v>
      </c>
      <c r="C29" s="6">
        <v>0.56999999999999995</v>
      </c>
      <c r="D29" s="8">
        <v>0.28299999999999997</v>
      </c>
      <c r="E29" s="6">
        <v>0.66600000000000004</v>
      </c>
      <c r="F29" s="8">
        <v>0.49099999999999999</v>
      </c>
      <c r="G29" s="6">
        <v>0.52300000000000002</v>
      </c>
      <c r="H29" s="8">
        <v>0.66500000000000004</v>
      </c>
      <c r="I29" s="6">
        <v>0.91900000000000004</v>
      </c>
      <c r="J29" s="8">
        <v>0.14599999999999999</v>
      </c>
    </row>
    <row r="30" spans="1:10" x14ac:dyDescent="0.3">
      <c r="A30" s="6">
        <v>0.34100000000000003</v>
      </c>
      <c r="B30" s="8">
        <v>0.68799999999999994</v>
      </c>
      <c r="C30" s="6">
        <v>0.58699999999999997</v>
      </c>
      <c r="D30" s="8">
        <v>0.90800000000000003</v>
      </c>
      <c r="E30" s="6">
        <v>0.86499999999999999</v>
      </c>
      <c r="F30" s="8">
        <v>0.33300000000000002</v>
      </c>
      <c r="G30" s="6">
        <v>0.92800000000000005</v>
      </c>
      <c r="H30" s="8">
        <v>0.40400000000000003</v>
      </c>
      <c r="I30" s="6">
        <v>0.89200000000000002</v>
      </c>
      <c r="J30" s="8">
        <v>0.69599999999999995</v>
      </c>
    </row>
    <row r="31" spans="1:10" ht="15" thickBot="1" x14ac:dyDescent="0.35">
      <c r="A31" s="9">
        <v>0.84599999999999997</v>
      </c>
      <c r="B31" s="11">
        <v>0.35499999999999998</v>
      </c>
      <c r="C31" s="9">
        <v>0.83099999999999996</v>
      </c>
      <c r="D31" s="11">
        <v>0.218</v>
      </c>
      <c r="E31" s="9">
        <v>0.94499999999999995</v>
      </c>
      <c r="F31" s="11">
        <v>0.36399999999999999</v>
      </c>
      <c r="G31" s="9">
        <v>0.67300000000000004</v>
      </c>
      <c r="H31" s="11">
        <v>0.30499999999999999</v>
      </c>
      <c r="I31" s="9">
        <v>0.19500000000000001</v>
      </c>
      <c r="J31" s="11">
        <v>0.88700000000000001</v>
      </c>
    </row>
    <row r="32" spans="1:10" x14ac:dyDescent="0.3">
      <c r="A32" s="36">
        <v>26</v>
      </c>
      <c r="B32" s="37"/>
      <c r="C32" s="36">
        <v>27</v>
      </c>
      <c r="D32" s="37"/>
      <c r="E32" s="36">
        <v>28</v>
      </c>
      <c r="F32" s="37"/>
      <c r="G32" s="36">
        <v>29</v>
      </c>
      <c r="H32" s="37"/>
      <c r="I32" s="36">
        <v>30</v>
      </c>
      <c r="J32" s="37"/>
    </row>
    <row r="33" spans="1:10" x14ac:dyDescent="0.3">
      <c r="A33" s="6">
        <v>0.88200000000000001</v>
      </c>
      <c r="B33" s="8">
        <v>0.22700000000000001</v>
      </c>
      <c r="C33" s="6">
        <v>0.55200000000000005</v>
      </c>
      <c r="D33" s="8">
        <v>7.6999999999999999E-2</v>
      </c>
      <c r="E33" s="6">
        <v>0.45400000000000001</v>
      </c>
      <c r="F33" s="8">
        <v>0.73099999999999998</v>
      </c>
      <c r="G33" s="6">
        <v>0.71599999999999997</v>
      </c>
      <c r="H33" s="8">
        <v>0.26500000000000001</v>
      </c>
      <c r="I33" s="6">
        <v>5.8000000000000003E-2</v>
      </c>
      <c r="J33" s="8">
        <v>7.4999999999999997E-2</v>
      </c>
    </row>
    <row r="34" spans="1:10" x14ac:dyDescent="0.3">
      <c r="A34" s="6">
        <v>0.46400000000000002</v>
      </c>
      <c r="B34" s="8">
        <v>0.65800000000000003</v>
      </c>
      <c r="C34" s="6">
        <v>0.629</v>
      </c>
      <c r="D34" s="8">
        <v>0.26900000000000002</v>
      </c>
      <c r="E34" s="6">
        <v>6.9000000000000006E-2</v>
      </c>
      <c r="F34" s="8">
        <v>0.998</v>
      </c>
      <c r="G34" s="6">
        <v>0.91700000000000004</v>
      </c>
      <c r="H34" s="8">
        <v>0.217</v>
      </c>
      <c r="I34" s="6">
        <v>0.22</v>
      </c>
      <c r="J34" s="8">
        <v>0.65900000000000003</v>
      </c>
    </row>
    <row r="35" spans="1:10" x14ac:dyDescent="0.3">
      <c r="A35" s="6">
        <v>0.123</v>
      </c>
      <c r="B35" s="8">
        <v>0.79100000000000004</v>
      </c>
      <c r="C35" s="6">
        <v>0.503</v>
      </c>
      <c r="D35" s="8">
        <v>0.44700000000000001</v>
      </c>
      <c r="E35" s="6">
        <v>0.65900000000000003</v>
      </c>
      <c r="F35" s="8">
        <v>0.46300000000000002</v>
      </c>
      <c r="G35" s="6">
        <v>0.99399999999999999</v>
      </c>
      <c r="H35" s="8">
        <v>0.307</v>
      </c>
      <c r="I35" s="6">
        <v>0.63100000000000001</v>
      </c>
      <c r="J35" s="8">
        <v>0.42199999999999999</v>
      </c>
    </row>
    <row r="36" spans="1:10" x14ac:dyDescent="0.3">
      <c r="A36" s="6">
        <v>0.11600000000000001</v>
      </c>
      <c r="B36" s="8">
        <v>0.12</v>
      </c>
      <c r="C36" s="6">
        <v>0.72099999999999997</v>
      </c>
      <c r="D36" s="8">
        <v>0.13700000000000001</v>
      </c>
      <c r="E36" s="6">
        <v>0.26300000000000001</v>
      </c>
      <c r="F36" s="8">
        <v>0.17599999999999999</v>
      </c>
      <c r="G36" s="6">
        <v>0.79800000000000004</v>
      </c>
      <c r="H36" s="8">
        <v>0.879</v>
      </c>
      <c r="I36" s="6">
        <v>0.432</v>
      </c>
      <c r="J36" s="8">
        <v>0.39100000000000001</v>
      </c>
    </row>
    <row r="37" spans="1:10" ht="15" thickBot="1" x14ac:dyDescent="0.35">
      <c r="A37" s="9">
        <v>0.83599999999999997</v>
      </c>
      <c r="B37" s="11">
        <v>0.20599999999999999</v>
      </c>
      <c r="C37" s="9">
        <v>0.91400000000000003</v>
      </c>
      <c r="D37" s="11">
        <v>0.57399999999999995</v>
      </c>
      <c r="E37" s="9">
        <v>0.87</v>
      </c>
      <c r="F37" s="11">
        <v>0.39</v>
      </c>
      <c r="G37" s="9">
        <v>0.104</v>
      </c>
      <c r="H37" s="11">
        <v>0.755</v>
      </c>
      <c r="I37" s="9">
        <v>8.2000000000000003E-2</v>
      </c>
      <c r="J37" s="11">
        <v>0.93899999999999995</v>
      </c>
    </row>
    <row r="38" spans="1:10" x14ac:dyDescent="0.3">
      <c r="A38" s="36">
        <v>31</v>
      </c>
      <c r="B38" s="37"/>
      <c r="C38" s="38">
        <v>32</v>
      </c>
      <c r="D38" s="39"/>
      <c r="E38" s="36">
        <v>33</v>
      </c>
      <c r="F38" s="37"/>
      <c r="G38" s="36">
        <v>34</v>
      </c>
      <c r="H38" s="37"/>
      <c r="I38" s="36">
        <v>35</v>
      </c>
      <c r="J38" s="37"/>
    </row>
    <row r="39" spans="1:10" x14ac:dyDescent="0.3">
      <c r="A39" s="6">
        <v>0.63600000000000001</v>
      </c>
      <c r="B39" s="8">
        <v>0.19500000000000001</v>
      </c>
      <c r="C39" s="12">
        <v>0.61399999999999999</v>
      </c>
      <c r="D39" s="16">
        <v>0.48599999999999999</v>
      </c>
      <c r="E39" s="6">
        <v>0.629</v>
      </c>
      <c r="F39" s="8">
        <v>0.66300000000000003</v>
      </c>
      <c r="G39" s="6">
        <v>0.61899999999999999</v>
      </c>
      <c r="H39" s="8">
        <v>7.0000000000000001E-3</v>
      </c>
      <c r="I39" s="6">
        <v>0.29599999999999999</v>
      </c>
      <c r="J39" s="8">
        <v>0.45600000000000002</v>
      </c>
    </row>
    <row r="40" spans="1:10" x14ac:dyDescent="0.3">
      <c r="A40" s="6">
        <v>0.63</v>
      </c>
      <c r="B40" s="8">
        <v>0.67300000000000004</v>
      </c>
      <c r="C40" s="12">
        <v>0.66500000000000004</v>
      </c>
      <c r="D40" s="16">
        <v>0.66600000000000004</v>
      </c>
      <c r="E40" s="6">
        <v>0.39900000000000002</v>
      </c>
      <c r="F40" s="8">
        <v>0.59199999999999997</v>
      </c>
      <c r="G40" s="6">
        <v>0.441</v>
      </c>
      <c r="H40" s="8">
        <v>0.64900000000000002</v>
      </c>
      <c r="I40" s="6">
        <v>0.27</v>
      </c>
      <c r="J40" s="8">
        <v>0.61199999999999999</v>
      </c>
    </row>
    <row r="41" spans="1:10" x14ac:dyDescent="0.3">
      <c r="A41" s="6">
        <v>0.80400000000000005</v>
      </c>
      <c r="B41" s="8">
        <v>0.112</v>
      </c>
      <c r="C41" s="12">
        <v>0.33100000000000002</v>
      </c>
      <c r="D41" s="16">
        <v>0.60599999999999998</v>
      </c>
      <c r="E41" s="6">
        <v>0.55100000000000005</v>
      </c>
      <c r="F41" s="8">
        <v>0.92800000000000005</v>
      </c>
      <c r="G41" s="6">
        <v>0.83</v>
      </c>
      <c r="H41" s="8">
        <v>0.84099999999999997</v>
      </c>
      <c r="I41" s="6">
        <v>0.60199999999999998</v>
      </c>
      <c r="J41" s="8">
        <v>0.183</v>
      </c>
    </row>
    <row r="42" spans="1:10" x14ac:dyDescent="0.3">
      <c r="A42" s="6">
        <v>0.36</v>
      </c>
      <c r="B42" s="8">
        <v>0.193</v>
      </c>
      <c r="C42" s="12">
        <v>0.18099999999999999</v>
      </c>
      <c r="D42" s="16">
        <v>0.39900000000000002</v>
      </c>
      <c r="E42" s="6">
        <v>0.56399999999999995</v>
      </c>
      <c r="F42" s="8">
        <v>0.77200000000000002</v>
      </c>
      <c r="G42" s="6">
        <v>0.89</v>
      </c>
      <c r="H42" s="8">
        <v>6.2E-2</v>
      </c>
      <c r="I42" s="6">
        <v>0.91900000000000004</v>
      </c>
      <c r="J42" s="8">
        <v>0.875</v>
      </c>
    </row>
    <row r="43" spans="1:10" ht="15" thickBot="1" x14ac:dyDescent="0.35">
      <c r="A43" s="9">
        <v>0.183</v>
      </c>
      <c r="B43" s="11">
        <v>0.65100000000000002</v>
      </c>
      <c r="C43" s="18">
        <v>0.157</v>
      </c>
      <c r="D43" s="17">
        <v>0.15</v>
      </c>
      <c r="E43" s="9">
        <v>0.8</v>
      </c>
      <c r="F43" s="11">
        <v>0.875</v>
      </c>
      <c r="G43" s="9">
        <v>0.20499999999999999</v>
      </c>
      <c r="H43" s="11">
        <v>0.44900000000000001</v>
      </c>
      <c r="I43" s="9">
        <v>0.64800000000000002</v>
      </c>
      <c r="J43" s="11">
        <v>0.68500000000000005</v>
      </c>
    </row>
  </sheetData>
  <sheetProtection algorithmName="SHA-512" hashValue="Ym4gSWUI9ojOthMtEfY5EE3jTjOWhmQdBmJoyH7YRZkildxDd6Av9swmPAyEuactFs+HZCF5amImxoOk6CyQmQ==" saltValue="A5nb55932H03cJitS4LNgA==" spinCount="100000" sheet="1" objects="1" scenarios="1"/>
  <mergeCells count="35">
    <mergeCell ref="A8:B8"/>
    <mergeCell ref="C8:D8"/>
    <mergeCell ref="E8:F8"/>
    <mergeCell ref="G8:H8"/>
    <mergeCell ref="I8:J8"/>
    <mergeCell ref="A2:B2"/>
    <mergeCell ref="C2:D2"/>
    <mergeCell ref="E2:F2"/>
    <mergeCell ref="G2:H2"/>
    <mergeCell ref="I2:J2"/>
    <mergeCell ref="A20:B20"/>
    <mergeCell ref="C20:D20"/>
    <mergeCell ref="E20:F20"/>
    <mergeCell ref="G20:H20"/>
    <mergeCell ref="I20:J20"/>
    <mergeCell ref="A14:B14"/>
    <mergeCell ref="C14:D14"/>
    <mergeCell ref="E14:F14"/>
    <mergeCell ref="G14:H14"/>
    <mergeCell ref="I14:J14"/>
    <mergeCell ref="A32:B32"/>
    <mergeCell ref="C32:D32"/>
    <mergeCell ref="E32:F32"/>
    <mergeCell ref="G32:H32"/>
    <mergeCell ref="I32:J32"/>
    <mergeCell ref="A26:B26"/>
    <mergeCell ref="C26:D26"/>
    <mergeCell ref="E26:F26"/>
    <mergeCell ref="G26:H26"/>
    <mergeCell ref="I26:J26"/>
    <mergeCell ref="A38:B38"/>
    <mergeCell ref="C38:D38"/>
    <mergeCell ref="E38:F38"/>
    <mergeCell ref="G38:H38"/>
    <mergeCell ref="I38:J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B55D1-C65D-48E3-BAB4-09C11964B79E}">
  <dimension ref="A1:N59"/>
  <sheetViews>
    <sheetView tabSelected="1" view="pageLayout" zoomScale="145" zoomScaleNormal="85" zoomScaleSheetLayoutView="130" zoomScalePageLayoutView="145" workbookViewId="0">
      <selection activeCell="L9" sqref="L9"/>
    </sheetView>
  </sheetViews>
  <sheetFormatPr defaultColWidth="8.6640625" defaultRowHeight="14.4" x14ac:dyDescent="0.3"/>
  <cols>
    <col min="1" max="1" width="32" style="21" customWidth="1"/>
    <col min="2" max="3" width="9.5546875" style="21" customWidth="1"/>
    <col min="4" max="11" width="6.77734375" style="21" customWidth="1"/>
    <col min="12" max="12" width="7.21875" style="21" customWidth="1"/>
    <col min="13" max="13" width="8.77734375" style="21" customWidth="1"/>
    <col min="14" max="14" width="4.109375" style="21" customWidth="1"/>
    <col min="15" max="16384" width="8.6640625" style="21"/>
  </cols>
  <sheetData>
    <row r="1" spans="1:14" x14ac:dyDescent="0.3">
      <c r="A1" s="46" t="s">
        <v>2</v>
      </c>
      <c r="B1" s="41" t="s">
        <v>29</v>
      </c>
      <c r="C1" s="42"/>
      <c r="D1" s="48" t="s">
        <v>8</v>
      </c>
      <c r="E1" s="48"/>
      <c r="F1" s="40">
        <v>5</v>
      </c>
      <c r="G1" s="40"/>
      <c r="H1" s="48" t="s">
        <v>10</v>
      </c>
      <c r="I1" s="48"/>
      <c r="J1" s="49"/>
      <c r="K1" s="49"/>
      <c r="L1" s="49"/>
      <c r="M1" s="19"/>
      <c r="N1" s="20"/>
    </row>
    <row r="2" spans="1:14" x14ac:dyDescent="0.3">
      <c r="A2" s="47"/>
      <c r="B2" s="43">
        <v>1350</v>
      </c>
      <c r="C2" s="44"/>
      <c r="D2" s="48" t="s">
        <v>6</v>
      </c>
      <c r="E2" s="48"/>
      <c r="F2" s="54">
        <v>1250</v>
      </c>
      <c r="G2" s="54"/>
      <c r="H2" s="48" t="s">
        <v>3</v>
      </c>
      <c r="I2" s="48"/>
      <c r="J2" s="54">
        <v>12</v>
      </c>
      <c r="K2" s="54"/>
      <c r="L2" s="35" t="s">
        <v>21</v>
      </c>
      <c r="M2" s="49"/>
      <c r="N2" s="50"/>
    </row>
    <row r="3" spans="1:14" ht="33" x14ac:dyDescent="0.3">
      <c r="A3" s="32" t="s">
        <v>30</v>
      </c>
      <c r="B3" s="32" t="s">
        <v>23</v>
      </c>
      <c r="C3" s="32" t="s">
        <v>24</v>
      </c>
      <c r="D3" s="33" t="s">
        <v>4</v>
      </c>
      <c r="E3" s="33" t="s">
        <v>5</v>
      </c>
      <c r="F3" s="33" t="s">
        <v>6</v>
      </c>
      <c r="G3" s="33" t="s">
        <v>3</v>
      </c>
      <c r="H3" s="33" t="s">
        <v>7</v>
      </c>
      <c r="I3" s="33" t="s">
        <v>12</v>
      </c>
      <c r="J3" s="33" t="s">
        <v>13</v>
      </c>
      <c r="K3" s="34" t="s">
        <v>27</v>
      </c>
      <c r="L3" s="34" t="s">
        <v>28</v>
      </c>
      <c r="M3" s="33" t="s">
        <v>15</v>
      </c>
      <c r="N3" s="34" t="s">
        <v>16</v>
      </c>
    </row>
    <row r="4" spans="1:14" x14ac:dyDescent="0.3">
      <c r="A4" s="22">
        <v>1</v>
      </c>
      <c r="B4" s="22"/>
      <c r="C4" s="22"/>
      <c r="D4" s="27">
        <f>IF(A4="","",B2)</f>
        <v>1350</v>
      </c>
      <c r="E4" s="27">
        <f>D4+F2/F1</f>
        <v>1600</v>
      </c>
      <c r="F4" s="27">
        <f>IFERROR(E4-D4,"")</f>
        <v>250</v>
      </c>
      <c r="G4" s="28">
        <f>IF(F4="","",$J$2)</f>
        <v>12</v>
      </c>
      <c r="H4" s="29">
        <f ca="1">IF(F1="","",RANDBETWEEN(1,35))</f>
        <v>29</v>
      </c>
      <c r="I4" s="29">
        <f ca="1">IFERROR(INDEX(_xlfn.ANCHORARRAY(D40),1),"")</f>
        <v>0.71599999999999997</v>
      </c>
      <c r="J4" s="29">
        <f ca="1">IFERROR(VLOOKUP(I4,D40:E44,2,FALSE),"")</f>
        <v>0.26500000000000001</v>
      </c>
      <c r="K4" s="30">
        <f t="shared" ref="K4:K7" ca="1" si="0">IFERROR(IF($F$2&lt;1,"",MROUND((F4*I4+D4),10)),"")</f>
        <v>1530</v>
      </c>
      <c r="L4" s="31">
        <f ca="1">IFERROR(MROUND(IF($J$2-(J4*G4)&lt;2,10,IF(J4*G4&lt;2,2,J4*G4)),1),"")</f>
        <v>3</v>
      </c>
      <c r="M4" s="23" t="s">
        <v>17</v>
      </c>
      <c r="N4" s="23" t="s">
        <v>9</v>
      </c>
    </row>
    <row r="5" spans="1:14" x14ac:dyDescent="0.3">
      <c r="A5" s="22">
        <v>2</v>
      </c>
      <c r="B5" s="22"/>
      <c r="C5" s="22"/>
      <c r="D5" s="27">
        <f>IF(A5="","",E4)</f>
        <v>1600</v>
      </c>
      <c r="E5" s="27">
        <f>IF(F2&lt;2,"",D5+$F$2/$F$1)</f>
        <v>1850</v>
      </c>
      <c r="F5" s="27">
        <f t="shared" ref="F5:F13" si="1">IFERROR(E5-D5,"")</f>
        <v>250</v>
      </c>
      <c r="G5" s="28">
        <f t="shared" ref="G5:G13" si="2">IF(F5="","",$J$2)</f>
        <v>12</v>
      </c>
      <c r="H5" s="29">
        <f ca="1">IF(D5="","",H4)</f>
        <v>29</v>
      </c>
      <c r="I5" s="29">
        <f ca="1">IFERROR(INDEX(_xlfn.ANCHORARRAY(D40),2),"")</f>
        <v>0.91700000000000004</v>
      </c>
      <c r="J5" s="29">
        <f ca="1">IFERROR(VLOOKUP(I5,D40:E44,2,FALSE),"")</f>
        <v>0.217</v>
      </c>
      <c r="K5" s="30">
        <f t="shared" ca="1" si="0"/>
        <v>1830</v>
      </c>
      <c r="L5" s="31">
        <f t="shared" ref="L5:L13" ca="1" si="3">IFERROR(MROUND(IF($J$2-(J5*G5)&lt;2,10,IF(J5*G5&lt;2,2,J5*G5)),1),"")</f>
        <v>3</v>
      </c>
      <c r="M5" s="23" t="s">
        <v>17</v>
      </c>
      <c r="N5" s="23" t="s">
        <v>18</v>
      </c>
    </row>
    <row r="6" spans="1:14" x14ac:dyDescent="0.3">
      <c r="A6" s="22">
        <v>3</v>
      </c>
      <c r="B6" s="22"/>
      <c r="C6" s="22"/>
      <c r="D6" s="27">
        <f t="shared" ref="D6:D13" si="4">IF(A6="","",E5)</f>
        <v>1850</v>
      </c>
      <c r="E6" s="27">
        <f t="shared" ref="E6:E8" si="5">IF(F3&lt;2,"",D6+$F$2/$F$1)</f>
        <v>2100</v>
      </c>
      <c r="F6" s="27">
        <f t="shared" si="1"/>
        <v>250</v>
      </c>
      <c r="G6" s="28">
        <f t="shared" si="2"/>
        <v>12</v>
      </c>
      <c r="H6" s="29">
        <f t="shared" ref="H6:H8" ca="1" si="6">IF(D6="","",H5)</f>
        <v>29</v>
      </c>
      <c r="I6" s="29">
        <f ca="1">IFERROR(INDEX(_xlfn.ANCHORARRAY(D40),3),"")</f>
        <v>0.99399999999999999</v>
      </c>
      <c r="J6" s="29">
        <f ca="1">IFERROR(VLOOKUP(I6,D42:E44,2,FALSE),"")</f>
        <v>0.307</v>
      </c>
      <c r="K6" s="30">
        <f t="shared" ca="1" si="0"/>
        <v>2100</v>
      </c>
      <c r="L6" s="31">
        <f t="shared" ca="1" si="3"/>
        <v>4</v>
      </c>
      <c r="M6" s="23" t="s">
        <v>17</v>
      </c>
      <c r="N6" s="23" t="s">
        <v>18</v>
      </c>
    </row>
    <row r="7" spans="1:14" x14ac:dyDescent="0.3">
      <c r="A7" s="22">
        <v>4</v>
      </c>
      <c r="B7" s="22"/>
      <c r="C7" s="22"/>
      <c r="D7" s="27">
        <f t="shared" si="4"/>
        <v>2100</v>
      </c>
      <c r="E7" s="27">
        <f t="shared" si="5"/>
        <v>2350</v>
      </c>
      <c r="F7" s="27">
        <f t="shared" si="1"/>
        <v>250</v>
      </c>
      <c r="G7" s="28">
        <f t="shared" si="2"/>
        <v>12</v>
      </c>
      <c r="H7" s="29">
        <f t="shared" ca="1" si="6"/>
        <v>29</v>
      </c>
      <c r="I7" s="29">
        <f ca="1">IFERROR(INDEX(_xlfn.ANCHORARRAY(D40),4),"")</f>
        <v>0.79800000000000004</v>
      </c>
      <c r="J7" s="29">
        <f ca="1">IFERROR(VLOOKUP(I7,D42:E44,2,FALSE),"")</f>
        <v>0.879</v>
      </c>
      <c r="K7" s="30">
        <f t="shared" ca="1" si="0"/>
        <v>2300</v>
      </c>
      <c r="L7" s="31">
        <f t="shared" ca="1" si="3"/>
        <v>10</v>
      </c>
      <c r="M7" s="23" t="s">
        <v>17</v>
      </c>
      <c r="N7" s="23"/>
    </row>
    <row r="8" spans="1:14" x14ac:dyDescent="0.3">
      <c r="A8" s="22">
        <v>5</v>
      </c>
      <c r="B8" s="22"/>
      <c r="C8" s="22"/>
      <c r="D8" s="27">
        <f t="shared" si="4"/>
        <v>2350</v>
      </c>
      <c r="E8" s="27">
        <f t="shared" si="5"/>
        <v>2600</v>
      </c>
      <c r="F8" s="27">
        <f t="shared" si="1"/>
        <v>250</v>
      </c>
      <c r="G8" s="28">
        <f t="shared" si="2"/>
        <v>12</v>
      </c>
      <c r="H8" s="29">
        <f t="shared" ca="1" si="6"/>
        <v>29</v>
      </c>
      <c r="I8" s="29">
        <f ca="1">IFERROR(INDEX(_xlfn.ANCHORARRAY(D40),5),"")</f>
        <v>0.104</v>
      </c>
      <c r="J8" s="29">
        <f ca="1">IFERROR(VLOOKUP(I8,D44:E45,2,FALSE),"")</f>
        <v>0.755</v>
      </c>
      <c r="K8" s="30">
        <f ca="1">IFERROR(IF($F$2&lt;1,"",MROUND((F8*I8+D8),10)),"")</f>
        <v>2380</v>
      </c>
      <c r="L8" s="31">
        <f t="shared" ca="1" si="3"/>
        <v>9</v>
      </c>
      <c r="M8" s="23" t="s">
        <v>17</v>
      </c>
      <c r="N8" s="23"/>
    </row>
    <row r="9" spans="1:14" x14ac:dyDescent="0.3">
      <c r="A9" s="22"/>
      <c r="B9" s="22"/>
      <c r="C9" s="22"/>
      <c r="D9" s="27" t="str">
        <f t="shared" si="4"/>
        <v/>
      </c>
      <c r="E9" s="27" t="str">
        <f>IFERROR(IF($F$2&lt;6,"",D9+$F$2/$F$1),"")</f>
        <v/>
      </c>
      <c r="F9" s="27" t="str">
        <f t="shared" si="1"/>
        <v/>
      </c>
      <c r="G9" s="28" t="str">
        <f t="shared" si="2"/>
        <v/>
      </c>
      <c r="H9" s="29" t="str">
        <f ca="1">IF(D9="","",RANDBETWEEN(1,35))</f>
        <v/>
      </c>
      <c r="I9" s="29" t="str">
        <f ca="1">IFERROR(INDEX(_xlfn.ANCHORARRAY(F40),1),"")</f>
        <v/>
      </c>
      <c r="J9" s="29" t="str">
        <f ca="1">IFERROR(VLOOKUP(I9,F40:G44,2,FALSE),"")</f>
        <v/>
      </c>
      <c r="K9" s="30" t="str">
        <f ca="1">IFERROR(IF($F$2&lt;6,"",MROUND((F9*I9+D9),10)),"")</f>
        <v/>
      </c>
      <c r="L9" s="31" t="str">
        <f t="shared" ca="1" si="3"/>
        <v/>
      </c>
      <c r="M9" s="23"/>
      <c r="N9" s="23"/>
    </row>
    <row r="10" spans="1:14" x14ac:dyDescent="0.3">
      <c r="A10" s="22"/>
      <c r="B10" s="22"/>
      <c r="C10" s="22"/>
      <c r="D10" s="27" t="str">
        <f t="shared" si="4"/>
        <v/>
      </c>
      <c r="E10" s="27" t="str">
        <f t="shared" ref="E10:E13" si="7">IFERROR(IF($F$2&lt;6,"",D10+$F$2/$F$1),"")</f>
        <v/>
      </c>
      <c r="F10" s="27" t="str">
        <f t="shared" si="1"/>
        <v/>
      </c>
      <c r="G10" s="28" t="str">
        <f t="shared" si="2"/>
        <v/>
      </c>
      <c r="H10" s="29" t="str">
        <f>IF(D10="","",H9)</f>
        <v/>
      </c>
      <c r="I10" s="29" t="str">
        <f ca="1">IFERROR(INDEX(_xlfn.ANCHORARRAY(F40),2),"")</f>
        <v/>
      </c>
      <c r="J10" s="29" t="str">
        <f ca="1">IFERROR(VLOOKUP(I10,F40:G44,2,FALSE),"")</f>
        <v/>
      </c>
      <c r="K10" s="30" t="str">
        <f t="shared" ref="K10:K13" ca="1" si="8">IFERROR(IF($F$2&lt;6,"",MROUND((F10*I10+D10),10)),"")</f>
        <v/>
      </c>
      <c r="L10" s="31" t="str">
        <f t="shared" ca="1" si="3"/>
        <v/>
      </c>
      <c r="M10" s="23"/>
      <c r="N10" s="23"/>
    </row>
    <row r="11" spans="1:14" x14ac:dyDescent="0.3">
      <c r="A11" s="22"/>
      <c r="B11" s="22"/>
      <c r="C11" s="22"/>
      <c r="D11" s="27" t="str">
        <f t="shared" si="4"/>
        <v/>
      </c>
      <c r="E11" s="27" t="str">
        <f t="shared" si="7"/>
        <v/>
      </c>
      <c r="F11" s="27" t="str">
        <f t="shared" si="1"/>
        <v/>
      </c>
      <c r="G11" s="28" t="str">
        <f t="shared" si="2"/>
        <v/>
      </c>
      <c r="H11" s="29" t="str">
        <f t="shared" ref="H11:H13" si="9">IF(D11="","",H10)</f>
        <v/>
      </c>
      <c r="I11" s="29" t="str">
        <f ca="1">IFERROR(INDEX(_xlfn.ANCHORARRAY(F40),3),"")</f>
        <v/>
      </c>
      <c r="J11" s="29" t="str">
        <f ca="1">IFERROR(VLOOKUP(I11,F40:G44,2,FALSE),"")</f>
        <v/>
      </c>
      <c r="K11" s="30" t="str">
        <f t="shared" ca="1" si="8"/>
        <v/>
      </c>
      <c r="L11" s="31" t="str">
        <f t="shared" ca="1" si="3"/>
        <v/>
      </c>
      <c r="M11" s="23"/>
      <c r="N11" s="23"/>
    </row>
    <row r="12" spans="1:14" x14ac:dyDescent="0.3">
      <c r="A12" s="22"/>
      <c r="B12" s="22"/>
      <c r="C12" s="22"/>
      <c r="D12" s="27" t="str">
        <f t="shared" si="4"/>
        <v/>
      </c>
      <c r="E12" s="27" t="str">
        <f t="shared" si="7"/>
        <v/>
      </c>
      <c r="F12" s="27" t="str">
        <f t="shared" si="1"/>
        <v/>
      </c>
      <c r="G12" s="28" t="str">
        <f t="shared" si="2"/>
        <v/>
      </c>
      <c r="H12" s="29" t="str">
        <f t="shared" si="9"/>
        <v/>
      </c>
      <c r="I12" s="29" t="str">
        <f ca="1">IFERROR(INDEX(_xlfn.ANCHORARRAY(F40),4),"")</f>
        <v/>
      </c>
      <c r="J12" s="29" t="str">
        <f ca="1">IFERROR(VLOOKUP(I12,F40:G44,2,FALSE),"")</f>
        <v/>
      </c>
      <c r="K12" s="30" t="str">
        <f t="shared" ca="1" si="8"/>
        <v/>
      </c>
      <c r="L12" s="31" t="str">
        <f t="shared" ca="1" si="3"/>
        <v/>
      </c>
      <c r="M12" s="23"/>
      <c r="N12" s="23"/>
    </row>
    <row r="13" spans="1:14" x14ac:dyDescent="0.3">
      <c r="A13" s="22"/>
      <c r="B13" s="22"/>
      <c r="C13" s="22"/>
      <c r="D13" s="27" t="str">
        <f t="shared" si="4"/>
        <v/>
      </c>
      <c r="E13" s="27" t="str">
        <f t="shared" si="7"/>
        <v/>
      </c>
      <c r="F13" s="27" t="str">
        <f t="shared" si="1"/>
        <v/>
      </c>
      <c r="G13" s="28" t="str">
        <f t="shared" si="2"/>
        <v/>
      </c>
      <c r="H13" s="29" t="str">
        <f t="shared" si="9"/>
        <v/>
      </c>
      <c r="I13" s="29" t="str">
        <f ca="1">IFERROR(INDEX(_xlfn.ANCHORARRAY(F40),5),"")</f>
        <v/>
      </c>
      <c r="J13" s="29" t="str">
        <f ca="1">IFERROR(VLOOKUP(I13,F40:G44,2,FALSE),"")</f>
        <v/>
      </c>
      <c r="K13" s="30" t="str">
        <f t="shared" ca="1" si="8"/>
        <v/>
      </c>
      <c r="L13" s="31" t="str">
        <f t="shared" ca="1" si="3"/>
        <v/>
      </c>
      <c r="M13" s="23"/>
      <c r="N13" s="23"/>
    </row>
    <row r="14" spans="1:14" x14ac:dyDescent="0.3">
      <c r="A14" s="24"/>
      <c r="B14" s="24"/>
      <c r="C14" s="24"/>
      <c r="D14" s="25" t="str">
        <f t="shared" ref="D14" si="10">IF(H14="","",E13)</f>
        <v/>
      </c>
      <c r="J14" s="51" t="s">
        <v>22</v>
      </c>
      <c r="K14" s="51"/>
      <c r="L14" s="52"/>
      <c r="M14" s="52"/>
      <c r="N14" s="52"/>
    </row>
    <row r="15" spans="1:14" x14ac:dyDescent="0.3">
      <c r="A15" s="24" t="s">
        <v>31</v>
      </c>
      <c r="B15" s="24"/>
      <c r="C15" s="24"/>
      <c r="D15" s="25" t="str">
        <f t="shared" ref="D15" si="11">IF(H14="","",E14)</f>
        <v/>
      </c>
      <c r="J15" s="53"/>
      <c r="K15" s="53"/>
    </row>
    <row r="16" spans="1:14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spans="1:14" hidden="1" x14ac:dyDescent="0.3"/>
    <row r="34" spans="1:14" x14ac:dyDescent="0.3">
      <c r="A34" s="22">
        <v>6</v>
      </c>
      <c r="B34" s="22"/>
      <c r="C34" s="22"/>
      <c r="D34" s="59">
        <f>IF(A34="","",D4)</f>
        <v>1350</v>
      </c>
      <c r="E34" s="59">
        <f>IF(A34="","",IFERROR(E8,""))</f>
        <v>2600</v>
      </c>
      <c r="F34" s="27">
        <f>IFERROR(E34-D34,"")</f>
        <v>1250</v>
      </c>
      <c r="G34" s="60">
        <f>IF(A34="","",G4)</f>
        <v>12</v>
      </c>
      <c r="H34" s="61" t="str">
        <f>IF(A34="","","xxx")</f>
        <v>xxx</v>
      </c>
      <c r="I34" s="62">
        <f ca="1">IF(A34="","",RAND())</f>
        <v>0.59609204075698785</v>
      </c>
      <c r="J34" s="62">
        <f ca="1">IF(A34="","",RAND())</f>
        <v>7.2457496137914079E-2</v>
      </c>
      <c r="K34" s="64">
        <f ca="1">IFERROR(D34+MROUND(F34*I34,10),"")</f>
        <v>2100</v>
      </c>
      <c r="L34" s="65">
        <f ca="1">IFERROR(IF(MROUND(G34*J34,1)&lt;2,2,MROUND(G34*J34,1)),"")</f>
        <v>2</v>
      </c>
      <c r="M34" s="23" t="s">
        <v>20</v>
      </c>
      <c r="N34" s="23" t="s">
        <v>9</v>
      </c>
    </row>
    <row r="35" spans="1:14" x14ac:dyDescent="0.3">
      <c r="A35" s="22">
        <v>7</v>
      </c>
      <c r="B35" s="22"/>
      <c r="C35" s="22"/>
      <c r="D35" s="59">
        <f>IF(A34="","",D34)</f>
        <v>1350</v>
      </c>
      <c r="E35" s="59">
        <f>IF(A35="","",MAX(E4:E8))</f>
        <v>2600</v>
      </c>
      <c r="F35" s="27">
        <f t="shared" ref="F35:F37" si="12">IFERROR(E35-D35,"")</f>
        <v>1250</v>
      </c>
      <c r="G35" s="60">
        <f>IF(A35="","",G5)</f>
        <v>12</v>
      </c>
      <c r="H35" s="61" t="str">
        <f t="shared" ref="H35:H37" si="13">IF(A35="","","xxx")</f>
        <v>xxx</v>
      </c>
      <c r="I35" s="62">
        <f ca="1">IF(A35="","",RAND())</f>
        <v>0.39045878241719223</v>
      </c>
      <c r="J35" s="62">
        <f t="shared" ref="J35:J37" ca="1" si="14">IF(A35="","",RAND())</f>
        <v>0.58491679784573525</v>
      </c>
      <c r="K35" s="64">
        <f t="shared" ref="K35:K37" ca="1" si="15">IFERROR(D35+MROUND(F35*I35,10),"")</f>
        <v>1840</v>
      </c>
      <c r="L35" s="65">
        <f ca="1">IFERROR(IF(MROUND(G35*J35,1)&lt;2,2,MROUND(G35*J35,1)),"")</f>
        <v>7</v>
      </c>
      <c r="M35" s="23" t="s">
        <v>17</v>
      </c>
      <c r="N35" s="23" t="s">
        <v>18</v>
      </c>
    </row>
    <row r="36" spans="1:14" x14ac:dyDescent="0.3">
      <c r="A36" s="22"/>
      <c r="B36" s="22"/>
      <c r="C36" s="22"/>
      <c r="D36" s="59" t="str">
        <f>IF(A36="","",D9)</f>
        <v/>
      </c>
      <c r="E36" s="59">
        <f>IFERROR(MAX(E9:E13),"")</f>
        <v>0</v>
      </c>
      <c r="F36" s="27" t="str">
        <f>IFERROR(E36-D36,"")</f>
        <v/>
      </c>
      <c r="G36" s="60" t="str">
        <f>IF(A36="","",G9)</f>
        <v/>
      </c>
      <c r="H36" s="61" t="str">
        <f t="shared" si="13"/>
        <v/>
      </c>
      <c r="I36" s="62" t="str">
        <f ca="1">IF(A36="","",RAND())</f>
        <v/>
      </c>
      <c r="J36" s="62" t="str">
        <f t="shared" ca="1" si="14"/>
        <v/>
      </c>
      <c r="K36" s="64" t="str">
        <f t="shared" ca="1" si="15"/>
        <v/>
      </c>
      <c r="L36" s="65" t="str">
        <f ca="1">IFERROR(IF(MROUND(G36*J36,1)&lt;2,2,MROUND(G36*J36,1)),"")</f>
        <v/>
      </c>
      <c r="M36" s="23" t="s">
        <v>33</v>
      </c>
      <c r="N36" s="23" t="s">
        <v>33</v>
      </c>
    </row>
    <row r="37" spans="1:14" x14ac:dyDescent="0.3">
      <c r="A37" s="22"/>
      <c r="B37" s="22"/>
      <c r="C37" s="22"/>
      <c r="D37" s="59" t="str">
        <f>IF(A37="","",MAX(D9:D13))</f>
        <v/>
      </c>
      <c r="E37" s="59">
        <f>E36</f>
        <v>0</v>
      </c>
      <c r="F37" s="27" t="str">
        <f t="shared" si="12"/>
        <v/>
      </c>
      <c r="G37" s="60" t="str">
        <f>IF(A37="","",G9)</f>
        <v/>
      </c>
      <c r="H37" s="61" t="str">
        <f t="shared" si="13"/>
        <v/>
      </c>
      <c r="I37" s="62" t="str">
        <f ca="1">IF(A37="","",RAND())</f>
        <v/>
      </c>
      <c r="J37" s="62" t="str">
        <f t="shared" ca="1" si="14"/>
        <v/>
      </c>
      <c r="K37" s="64" t="str">
        <f t="shared" ca="1" si="15"/>
        <v/>
      </c>
      <c r="L37" s="65" t="str">
        <f ca="1">IFERROR(IF(MROUND(G37*J37,1)&lt;2,2,MROUND(G37*J37,1)),"")</f>
        <v/>
      </c>
      <c r="M37" s="23"/>
      <c r="N37" s="23"/>
    </row>
    <row r="38" spans="1:14" x14ac:dyDescent="0.3">
      <c r="D38" s="58" t="s">
        <v>14</v>
      </c>
      <c r="E38" s="58"/>
      <c r="F38" s="58"/>
      <c r="G38" s="58"/>
      <c r="H38" s="56"/>
      <c r="I38" s="56"/>
      <c r="J38" s="56"/>
      <c r="K38" s="56"/>
      <c r="L38" s="56"/>
      <c r="M38" s="56"/>
    </row>
    <row r="39" spans="1:14" x14ac:dyDescent="0.3">
      <c r="A39" s="24" t="s">
        <v>19</v>
      </c>
      <c r="D39" s="45">
        <f ca="1">H4</f>
        <v>29</v>
      </c>
      <c r="E39" s="45"/>
      <c r="F39" s="45" t="str">
        <f ca="1">H9</f>
        <v/>
      </c>
      <c r="G39" s="45"/>
      <c r="H39" s="56"/>
      <c r="I39" s="63"/>
      <c r="J39" s="63"/>
      <c r="K39" s="63"/>
      <c r="L39" s="63"/>
      <c r="M39" s="63"/>
      <c r="N39" s="63"/>
    </row>
    <row r="40" spans="1:14" x14ac:dyDescent="0.3">
      <c r="A40" s="24" t="s">
        <v>25</v>
      </c>
      <c r="D40" s="57" cm="1">
        <f t="array" aca="1" ref="D40:D44" ca="1">IFERROR(_xlfn._xlws.FILTER(Sheet4!$B$2:$B$176,D39=Sheet4!$A$2:$A$176),"")</f>
        <v>0.71599999999999997</v>
      </c>
      <c r="E40" s="57" cm="1">
        <f t="array" aca="1" ref="E40:E44" ca="1">IFERROR(_xlfn._xlws.FILTER(Sheet4!$C$2:$C$176,D39=Sheet4!$A$2:$A$176),"")</f>
        <v>0.26500000000000001</v>
      </c>
      <c r="F40" s="57" t="str" cm="1">
        <f t="array" aca="1" ref="F40" ca="1">IFERROR(_xlfn._xlws.FILTER(Sheet4!$B$2:$B$176,F39=Sheet4!$A$2:$A$176),"")</f>
        <v/>
      </c>
      <c r="G40" s="57" t="str" cm="1">
        <f t="array" aca="1" ref="G40" ca="1">IFERROR(_xlfn._xlws.FILTER(Sheet4!$C$2:$C$176,F39=Sheet4!$A$2:$A$176),"")</f>
        <v/>
      </c>
      <c r="H40" s="56"/>
      <c r="I40" s="63"/>
      <c r="J40" s="63"/>
      <c r="K40" s="63"/>
      <c r="L40" s="63"/>
      <c r="M40" s="63"/>
      <c r="N40" s="63"/>
    </row>
    <row r="41" spans="1:14" x14ac:dyDescent="0.3">
      <c r="A41" s="24" t="s">
        <v>26</v>
      </c>
      <c r="D41" s="57">
        <f ca="1"/>
        <v>0.91700000000000004</v>
      </c>
      <c r="E41" s="57">
        <f ca="1"/>
        <v>0.217</v>
      </c>
      <c r="F41" s="57"/>
      <c r="G41" s="57"/>
      <c r="H41" s="56"/>
      <c r="I41" s="63"/>
      <c r="J41" s="63"/>
      <c r="K41" s="63"/>
      <c r="L41" s="63"/>
      <c r="M41" s="63"/>
      <c r="N41" s="63"/>
    </row>
    <row r="42" spans="1:14" x14ac:dyDescent="0.3">
      <c r="D42" s="57">
        <f ca="1"/>
        <v>0.99399999999999999</v>
      </c>
      <c r="E42" s="57">
        <f ca="1"/>
        <v>0.307</v>
      </c>
      <c r="F42" s="57"/>
      <c r="G42" s="57"/>
      <c r="H42" s="55"/>
      <c r="I42" s="55" t="s">
        <v>32</v>
      </c>
      <c r="J42" s="55"/>
      <c r="K42" s="55"/>
      <c r="L42" s="55"/>
      <c r="M42" s="55"/>
    </row>
    <row r="43" spans="1:14" x14ac:dyDescent="0.3">
      <c r="D43" s="57">
        <f ca="1"/>
        <v>0.79800000000000004</v>
      </c>
      <c r="E43" s="57">
        <f ca="1"/>
        <v>0.879</v>
      </c>
      <c r="F43" s="57"/>
      <c r="G43" s="57"/>
      <c r="H43" s="55"/>
      <c r="I43" s="55"/>
      <c r="J43" s="55"/>
      <c r="K43" s="55"/>
      <c r="L43" s="55"/>
      <c r="M43" s="55"/>
    </row>
    <row r="44" spans="1:14" x14ac:dyDescent="0.3">
      <c r="D44" s="57">
        <f ca="1"/>
        <v>0.104</v>
      </c>
      <c r="E44" s="57">
        <f ca="1"/>
        <v>0.755</v>
      </c>
      <c r="F44" s="57"/>
      <c r="G44" s="57"/>
      <c r="H44" s="56"/>
      <c r="I44" s="56"/>
      <c r="J44" s="56"/>
      <c r="K44" s="56"/>
      <c r="L44" s="56"/>
      <c r="M44" s="56"/>
    </row>
    <row r="45" spans="1:14" x14ac:dyDescent="0.3">
      <c r="D45" s="56"/>
      <c r="E45" s="56"/>
      <c r="F45" s="56"/>
      <c r="G45" s="56"/>
      <c r="H45" s="56"/>
      <c r="I45" s="56"/>
      <c r="J45" s="56"/>
      <c r="K45" s="56"/>
      <c r="L45" s="56"/>
      <c r="M45" s="56"/>
    </row>
    <row r="46" spans="1:14" x14ac:dyDescent="0.3"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7" spans="1:14" x14ac:dyDescent="0.3">
      <c r="D47" s="56"/>
      <c r="E47" s="56"/>
      <c r="F47" s="56"/>
      <c r="G47" s="56"/>
      <c r="H47" s="56"/>
      <c r="I47" s="56"/>
      <c r="J47" s="56"/>
      <c r="K47" s="56"/>
      <c r="L47" s="56"/>
      <c r="M47" s="56"/>
    </row>
    <row r="48" spans="1:14" x14ac:dyDescent="0.3">
      <c r="D48" s="56"/>
      <c r="E48" s="56"/>
      <c r="F48" s="56"/>
      <c r="G48" s="56"/>
      <c r="H48" s="56"/>
      <c r="I48" s="56"/>
      <c r="J48" s="56"/>
      <c r="K48" s="56"/>
      <c r="L48" s="56"/>
      <c r="M48" s="56"/>
    </row>
    <row r="51" spans="1:3" ht="23.4" x14ac:dyDescent="0.45">
      <c r="B51" s="26"/>
      <c r="C51" s="26"/>
    </row>
    <row r="59" spans="1:3" x14ac:dyDescent="0.3">
      <c r="A59" s="24" t="s">
        <v>26</v>
      </c>
    </row>
  </sheetData>
  <sheetProtection algorithmName="SHA-512" hashValue="7PXg7VPzbIlN1sj51teQe7P88BWn6AUtovSqgbJTFI53YpQj8XAUSmeYs4hVbkZnbdbpJW8B0HCgOWZ6nD655A==" saltValue="7JtTRGMM8BjX5fWEeHuZwg==" spinCount="100000" sheet="1" objects="1" scenarios="1" formatCells="0" formatColumns="0" formatRows="0" sort="0" pivotTables="0"/>
  <mergeCells count="19">
    <mergeCell ref="D38:G38"/>
    <mergeCell ref="I39:N41"/>
    <mergeCell ref="J15:K15"/>
    <mergeCell ref="D1:E1"/>
    <mergeCell ref="D2:E2"/>
    <mergeCell ref="F2:G2"/>
    <mergeCell ref="H2:I2"/>
    <mergeCell ref="J2:K2"/>
    <mergeCell ref="F1:G1"/>
    <mergeCell ref="B1:C1"/>
    <mergeCell ref="B2:C2"/>
    <mergeCell ref="A1:A2"/>
    <mergeCell ref="H1:I1"/>
    <mergeCell ref="J1:L1"/>
    <mergeCell ref="M2:N2"/>
    <mergeCell ref="J14:K14"/>
    <mergeCell ref="L14:N14"/>
    <mergeCell ref="D39:E39"/>
    <mergeCell ref="F39:G39"/>
  </mergeCells>
  <conditionalFormatting sqref="J4:J13">
    <cfRule type="cellIs" dxfId="7" priority="9" operator="equal">
      <formula>0</formula>
    </cfRule>
  </conditionalFormatting>
  <conditionalFormatting sqref="D38:G44">
    <cfRule type="cellIs" dxfId="6" priority="7" operator="equal">
      <formula>0</formula>
    </cfRule>
  </conditionalFormatting>
  <conditionalFormatting sqref="D34:J37">
    <cfRule type="cellIs" dxfId="5" priority="6" operator="equal">
      <formula>0</formula>
    </cfRule>
  </conditionalFormatting>
  <conditionalFormatting sqref="K34:L37">
    <cfRule type="cellIs" dxfId="4" priority="5" operator="equal">
      <formula>0</formula>
    </cfRule>
  </conditionalFormatting>
  <conditionalFormatting sqref="M34:M37">
    <cfRule type="expression" dxfId="3" priority="4">
      <formula>"isblank(a34)"</formula>
    </cfRule>
    <cfRule type="containsText" dxfId="2" priority="3" operator="containsText" text="n/a">
      <formula>NOT(ISERROR(SEARCH("n/a",M34)))</formula>
    </cfRule>
  </conditionalFormatting>
  <conditionalFormatting sqref="M4:M13">
    <cfRule type="containsText" dxfId="1" priority="2" operator="containsText" text="n/a">
      <formula>NOT(ISERROR(SEARCH("n/a",M4)))</formula>
    </cfRule>
  </conditionalFormatting>
  <conditionalFormatting sqref="N4:N13 N34:N37">
    <cfRule type="containsText" dxfId="0" priority="1" operator="containsText" text="n/a">
      <formula>NOT(ISERROR(SEARCH("n/a",N4)))</formula>
    </cfRule>
  </conditionalFormatting>
  <dataValidations disablePrompts="1" count="3">
    <dataValidation type="list" allowBlank="1" showInputMessage="1" showErrorMessage="1" sqref="N4:N13 N34:N37" xr:uid="{0E048B7F-6FCE-4E97-B967-00AABDFBEE59}">
      <formula1>"L,R,N/A"</formula1>
    </dataValidation>
    <dataValidation type="list" showInputMessage="1" showErrorMessage="1" sqref="M34:M37" xr:uid="{C2533859-75B6-4CFB-8C6B-43970D8AC356}">
      <formula1>"CenterLine ,Median Curb, EOP, Joint,N/A"</formula1>
    </dataValidation>
    <dataValidation type="list" allowBlank="1" showInputMessage="1" showErrorMessage="1" sqref="M4:M13" xr:uid="{688103AB-AE6C-4682-A9CA-0BE391433E9F}">
      <formula1>"CenterLine, Median Curb, EOP, Joint,N/A"</formula1>
    </dataValidation>
  </dataValidations>
  <pageMargins left="0.25" right="0.25" top="1" bottom="0.75" header="0.3" footer="0.3"/>
  <pageSetup orientation="landscape" r:id="rId1"/>
  <headerFooter>
    <oddHeader>&amp;L&amp;G&amp;CClark County PW Construction Management
9935 S. Jones blvd
Las Vegas, NV 89414</oddHeader>
    <oddFooter>&amp;L&amp;P&amp;R&amp;D at &amp;T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Sheet4</vt:lpstr>
      <vt:lpstr>Random Number chart</vt:lpstr>
      <vt:lpstr>Random Core table</vt:lpstr>
      <vt:lpstr>'Random Number chart'!A.1</vt:lpstr>
      <vt:lpstr>A.2</vt:lpstr>
      <vt:lpstr>A.3</vt:lpstr>
      <vt:lpstr>B.1</vt:lpstr>
      <vt:lpstr>B.2</vt:lpstr>
      <vt:lpstr>B.3</vt:lpstr>
      <vt:lpstr>'Random Core table'!Print_Area</vt:lpstr>
    </vt:vector>
  </TitlesOfParts>
  <Company>Clark County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Warnke</dc:creator>
  <cp:lastModifiedBy>Nicholas Warnke</cp:lastModifiedBy>
  <cp:lastPrinted>2026-06-17T13:22:13Z</cp:lastPrinted>
  <dcterms:created xsi:type="dcterms:W3CDTF">2026-06-15T13:52:47Z</dcterms:created>
  <dcterms:modified xsi:type="dcterms:W3CDTF">2026-06-17T16:29:04Z</dcterms:modified>
</cp:coreProperties>
</file>